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mc:AlternateContent xmlns:mc="http://schemas.openxmlformats.org/markup-compatibility/2006">
    <mc:Choice Requires="x15">
      <x15ac:absPath xmlns:x15ac="http://schemas.microsoft.com/office/spreadsheetml/2010/11/ac" url="C:\Users\soumu3\Desktop\"/>
    </mc:Choice>
  </mc:AlternateContent>
  <xr:revisionPtr revIDLastSave="0" documentId="13_ncr:1_{4B0699B4-F108-4F21-9F54-B1C7A86547CA}" xr6:coauthVersionLast="36" xr6:coauthVersionMax="36" xr10:uidLastSave="{00000000-0000-0000-0000-000000000000}"/>
  <workbookProtection workbookAlgorithmName="SHA-512" workbookHashValue="u4TytCtHQOybThhXAsH8hteteVFa3lEKPbrnAlWmX+oArprvupRNczPGq9yHq56DDTiBXZrl5sihqp04SeMLSQ==" workbookSaltValue="synHVfkGmRSfuJ2Upqaw/g==" workbookSpinCount="100000" lockStructure="1"/>
  <bookViews>
    <workbookView xWindow="0" yWindow="0" windowWidth="15365"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AT8" i="4" s="1"/>
  <c r="R6" i="5"/>
  <c r="Q6" i="5"/>
  <c r="W10" i="4" s="1"/>
  <c r="P6" i="5"/>
  <c r="P10" i="4" s="1"/>
  <c r="O6" i="5"/>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G85" i="4"/>
  <c r="F85" i="4"/>
  <c r="AT10" i="4"/>
  <c r="I10" i="4"/>
  <c r="B10" i="4"/>
  <c r="BB8" i="4"/>
  <c r="AL8" i="4"/>
  <c r="W8" i="4"/>
  <c r="P8" i="4"/>
  <c r="I8" i="4"/>
</calcChain>
</file>

<file path=xl/sharedStrings.xml><?xml version="1.0" encoding="utf-8"?>
<sst xmlns="http://schemas.openxmlformats.org/spreadsheetml/2006/main" count="275" uniqueCount="115">
  <si>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</si>
  <si>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</si>
  <si>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</si>
  <si>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</si>
  <si>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</si>
  <si>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</si>
  <si>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</si>
  <si>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</si>
  <si>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</si>
  <si>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</si>
  <si>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</si>
  <si>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</si>
  <si>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</si>
  <si>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</si>
  <si>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</si>
  <si>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</si>
  <si>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</si>
  <si>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</si>
  <si>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</si>
  <si>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</si>
  <si>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</si>
  <si>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</si>
  <si>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</si>
  <si>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</si>
  <si>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</si>
  <si>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</si>
  <si>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</si>
  <si>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</si>
  <si>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</si>
  <si>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</si>
  <si>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</si>
  <si>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</si>
  <si>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</si>
  <si>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</si>
  <si>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</si>
  <si>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</si>
  <si>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</si>
  <si>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</si>
  <si>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</si>
  <si>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</si>
  <si>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</si>
  <si>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</si>
  <si>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</si>
  <si>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</si>
  <si>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</si>
  <si>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</si>
  <si>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</si>
  <si>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</si>
  <si>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</si>
  <si>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</si>
  <si>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</si>
  <si>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</si>
  <si>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</si>
  <si>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</si>
  <si>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</si>
  <si>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</si>
  <si>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</si>
  <si>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</si>
  <si>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</si>
  <si>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</si>
  <si>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</si>
  <si>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</si>
  <si>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</si>
  <si>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</si>
  <si>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</si>
  <si>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</si>
  <si>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</si>
  <si>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</si>
  <si>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</si>
  <si>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</si>
  <si>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</si>
  <si>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</si>
  <si>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</si>
  <si>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</si>
  <si>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</si>
  <si>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</si>
  <si>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</si>
  <si>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</si>
  <si>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</si>
  <si>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</si>
  <si>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</si>
  <si>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</si>
  <si>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</si>
  <si>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</si>
  <si>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</si>
  <si>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</si>
  <si>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</si>
  <si>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</si>
  <si>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</si>
  <si>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</si>
  <si>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</si>
  <si>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</si>
  <si>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</si>
  <si>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白河地方広域市町村圏整備組合</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</si>
  <si>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</si>
  <si>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</si>
  <si>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</si>
  <si>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</si>
  <si>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</si>
  <si>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</si>
  <si>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</si>
  <si>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</si>
  <si>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</si>
  <si>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</si>
  <si>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</si>
  <si>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</si>
  <si>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</si>
  <si>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</si>
  <si>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</si>
  <si>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</si>
  <si>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</si>
  <si>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</si>
  <si>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①経常収支比率は、収支黒字を示す100％以上であり良好と言える。
②累積欠損金比率は0％であり、欠損金は発生していない。
③流動比率は100％以上であり、現在のところ短期的債務の支払能力に問題はないが、全国平均値に比べ低い比率となっており、預金の減少には注意が必要である。
④企業債残高対給水収益比率は全国平均値を上回っており、当組合の企業債残高が多いことを表している。当組合は平成13年度の供給開始から21年が経過し、全借入額に対する償還済み割合は76.6％となっている。
⑤料金回収率は、供給単価が給水原価を上回っており良好と言える。
⑥給水原価は、経年比較で減少傾向にある。
⑦施設利用率は95％前後で推移しており、施設が効率的に利用されていると言える。
⑧有収率は100％となっており良好と言える。</t>
    <rPh sb="356" eb="357">
      <t>イ</t>
    </rPh>
    <phoneticPr fontId="4"/>
  </si>
  <si>
    <t>①有形固定資産減価償却率は、供給開始から21年の経過により、法定耐用年数を超える施設が増加し、全国平均値を上回る比率となっている。
現在、一部施設の更新を進めているが、今後も比率の上昇に注意し、適切に施設の延命化・更新を行う。
②管路経年化率は0％で、現在のところ管路の老朽化はみられない。
③管路更新率は0％で、管路の更新は行われていない。</t>
    <phoneticPr fontId="4"/>
  </si>
  <si>
    <t>　経営の健全性・効率性については、累積欠損金もなく経常損益等の指標からは良好な状態といえるが、給水収益に対する企業債残高の割合が高く、短期的債務の支払能力に関しても注意が必要であることから、今後増加が見込まれる施設の修繕費用や更新に係る企業債の償還を踏まえ、一層の経費節減を図り利益の確保に努める。
　老朽化の状況については、管路の老朽化はみられないものの、今後、機械及び装置類の更新需要が増加するため、適切な修繕・維持管理を行い施設の延命化に取り組むとともに、更新計画を精査して必要な施設更新を進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</si>
</sst>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6" fillId="0" borderId="11"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F8-4243-87BD-3219BF2618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0.27</c:v>
                </c:pt>
                <c:pt idx="1">
                  <c:v>0.24</c:v>
                </c:pt>
                <c:pt idx="2">
                  <c:v>0.2</c:v>
                </c:pt>
                <c:pt idx="3">
                  <c:v>0.32</c:v>
                </c:pt>
                <c:pt idx="4">
                  <c:v>0.28000000000000003</c:v>
                </c:pt>
              </c:numCache>
            </c:numRef>
          </c:val>
          <c:smooth val="0"/>
          <c:extLst>
            <c:ext xmlns:c16="http://schemas.microsoft.com/office/drawing/2014/chart" uri="{C3380CC4-5D6E-409C-BE32-E72D297353CC}">
              <c16:uniqueId val="{00000001-7EF8-4243-87BD-3219BF2618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96.6</c:v>
                </c:pt>
                <c:pt idx="1">
                  <c:v>95.55</c:v>
                </c:pt>
                <c:pt idx="2">
                  <c:v>94.51</c:v>
                </c:pt>
                <c:pt idx="3">
                  <c:v>94.86</c:v>
                </c:pt>
                <c:pt idx="4">
                  <c:v>95.08</c:v>
                </c:pt>
              </c:numCache>
            </c:numRef>
          </c:val>
          <c:extLst>
            <c:ext xmlns:c16="http://schemas.microsoft.com/office/drawing/2014/chart" uri="{C3380CC4-5D6E-409C-BE32-E72D297353CC}">
              <c16:uniqueId val="{00000000-53C7-429A-B94A-13D17F628C5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62.19</c:v>
                </c:pt>
                <c:pt idx="1">
                  <c:v>61.77</c:v>
                </c:pt>
                <c:pt idx="2">
                  <c:v>61.69</c:v>
                </c:pt>
                <c:pt idx="3">
                  <c:v>62.26</c:v>
                </c:pt>
                <c:pt idx="4">
                  <c:v>62.22</c:v>
                </c:pt>
              </c:numCache>
            </c:numRef>
          </c:val>
          <c:smooth val="0"/>
          <c:extLst>
            <c:ext xmlns:c16="http://schemas.microsoft.com/office/drawing/2014/chart" uri="{C3380CC4-5D6E-409C-BE32-E72D297353CC}">
              <c16:uniqueId val="{00000001-53C7-429A-B94A-13D17F628C5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7A6-44FB-9F1B-F736E35C4C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100.08</c:v>
                </c:pt>
                <c:pt idx="2">
                  <c:v>100</c:v>
                </c:pt>
                <c:pt idx="3">
                  <c:v>100.16</c:v>
                </c:pt>
                <c:pt idx="4">
                  <c:v>100.28</c:v>
                </c:pt>
              </c:numCache>
            </c:numRef>
          </c:val>
          <c:smooth val="0"/>
          <c:extLst>
            <c:ext xmlns:c16="http://schemas.microsoft.com/office/drawing/2014/chart" uri="{C3380CC4-5D6E-409C-BE32-E72D297353CC}">
              <c16:uniqueId val="{00000001-E7A6-44FB-9F1B-F736E35C4C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112.11</c:v>
                </c:pt>
                <c:pt idx="1">
                  <c:v>117.1</c:v>
                </c:pt>
                <c:pt idx="2">
                  <c:v>119.83</c:v>
                </c:pt>
                <c:pt idx="3">
                  <c:v>120.84</c:v>
                </c:pt>
                <c:pt idx="4">
                  <c:v>125.38</c:v>
                </c:pt>
              </c:numCache>
            </c:numRef>
          </c:val>
          <c:extLst>
            <c:ext xmlns:c16="http://schemas.microsoft.com/office/drawing/2014/chart" uri="{C3380CC4-5D6E-409C-BE32-E72D297353CC}">
              <c16:uniqueId val="{00000000-A5A4-4F60-98F5-CC3B3C930F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114.26</c:v>
                </c:pt>
                <c:pt idx="1">
                  <c:v>112.98</c:v>
                </c:pt>
                <c:pt idx="2">
                  <c:v>112.91</c:v>
                </c:pt>
                <c:pt idx="3">
                  <c:v>111.13</c:v>
                </c:pt>
                <c:pt idx="4">
                  <c:v>112.49</c:v>
                </c:pt>
              </c:numCache>
            </c:numRef>
          </c:val>
          <c:smooth val="0"/>
          <c:extLst>
            <c:ext xmlns:c16="http://schemas.microsoft.com/office/drawing/2014/chart" uri="{C3380CC4-5D6E-409C-BE32-E72D297353CC}">
              <c16:uniqueId val="{00000001-A5A4-4F60-98F5-CC3B3C930F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50.32</c:v>
                </c:pt>
                <c:pt idx="1">
                  <c:v>52.63</c:v>
                </c:pt>
                <c:pt idx="2">
                  <c:v>54.93</c:v>
                </c:pt>
                <c:pt idx="3">
                  <c:v>57.23</c:v>
                </c:pt>
                <c:pt idx="4">
                  <c:v>59.53</c:v>
                </c:pt>
              </c:numCache>
            </c:numRef>
          </c:val>
          <c:extLst>
            <c:ext xmlns:c16="http://schemas.microsoft.com/office/drawing/2014/chart" uri="{C3380CC4-5D6E-409C-BE32-E72D297353CC}">
              <c16:uniqueId val="{00000000-B08F-4E13-BBF2-97838013E5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54.73</c:v>
                </c:pt>
                <c:pt idx="1">
                  <c:v>55.77</c:v>
                </c:pt>
                <c:pt idx="2">
                  <c:v>56.48</c:v>
                </c:pt>
                <c:pt idx="3">
                  <c:v>57.5</c:v>
                </c:pt>
                <c:pt idx="4">
                  <c:v>58.52</c:v>
                </c:pt>
              </c:numCache>
            </c:numRef>
          </c:val>
          <c:smooth val="0"/>
          <c:extLst>
            <c:ext xmlns:c16="http://schemas.microsoft.com/office/drawing/2014/chart" uri="{C3380CC4-5D6E-409C-BE32-E72D297353CC}">
              <c16:uniqueId val="{00000001-B08F-4E13-BBF2-97838013E5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F1-4B17-9DB2-7D82D3FEBB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22.46</c:v>
                </c:pt>
                <c:pt idx="1">
                  <c:v>25.84</c:v>
                </c:pt>
                <c:pt idx="2">
                  <c:v>27.61</c:v>
                </c:pt>
                <c:pt idx="3">
                  <c:v>30.3</c:v>
                </c:pt>
                <c:pt idx="4">
                  <c:v>31.74</c:v>
                </c:pt>
              </c:numCache>
            </c:numRef>
          </c:val>
          <c:smooth val="0"/>
          <c:extLst>
            <c:ext xmlns:c16="http://schemas.microsoft.com/office/drawing/2014/chart" uri="{C3380CC4-5D6E-409C-BE32-E72D297353CC}">
              <c16:uniqueId val="{00000001-33F1-4B17-9DB2-7D82D3FEBB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59-410F-8343-068CA1D9F7D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10.58</c:v>
                </c:pt>
                <c:pt idx="1">
                  <c:v>10.49</c:v>
                </c:pt>
                <c:pt idx="2">
                  <c:v>9.92</c:v>
                </c:pt>
                <c:pt idx="3">
                  <c:v>12.29</c:v>
                </c:pt>
                <c:pt idx="4">
                  <c:v>8.77</c:v>
                </c:pt>
              </c:numCache>
            </c:numRef>
          </c:val>
          <c:smooth val="0"/>
          <c:extLst>
            <c:ext xmlns:c16="http://schemas.microsoft.com/office/drawing/2014/chart" uri="{C3380CC4-5D6E-409C-BE32-E72D297353CC}">
              <c16:uniqueId val="{00000001-8959-410F-8343-068CA1D9F7D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134.38999999999999</c:v>
                </c:pt>
                <c:pt idx="1">
                  <c:v>134.30000000000001</c:v>
                </c:pt>
                <c:pt idx="2">
                  <c:v>138.62</c:v>
                </c:pt>
                <c:pt idx="3">
                  <c:v>143.96</c:v>
                </c:pt>
                <c:pt idx="4">
                  <c:v>158.22999999999999</c:v>
                </c:pt>
              </c:numCache>
            </c:numRef>
          </c:val>
          <c:extLst>
            <c:ext xmlns:c16="http://schemas.microsoft.com/office/drawing/2014/chart" uri="{C3380CC4-5D6E-409C-BE32-E72D297353CC}">
              <c16:uniqueId val="{00000000-C6C7-4091-8EBB-A219E47844C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243.44</c:v>
                </c:pt>
                <c:pt idx="1">
                  <c:v>258.49</c:v>
                </c:pt>
                <c:pt idx="2">
                  <c:v>271.10000000000002</c:v>
                </c:pt>
                <c:pt idx="3">
                  <c:v>284.45</c:v>
                </c:pt>
                <c:pt idx="4">
                  <c:v>309.23</c:v>
                </c:pt>
              </c:numCache>
            </c:numRef>
          </c:val>
          <c:smooth val="0"/>
          <c:extLst>
            <c:ext xmlns:c16="http://schemas.microsoft.com/office/drawing/2014/chart" uri="{C3380CC4-5D6E-409C-BE32-E72D297353CC}">
              <c16:uniqueId val="{00000001-C6C7-4091-8EBB-A219E47844C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503.87</c:v>
                </c:pt>
                <c:pt idx="1">
                  <c:v>453.19</c:v>
                </c:pt>
                <c:pt idx="2">
                  <c:v>401.52</c:v>
                </c:pt>
                <c:pt idx="3">
                  <c:v>360.18</c:v>
                </c:pt>
                <c:pt idx="4">
                  <c:v>307.14999999999998</c:v>
                </c:pt>
              </c:numCache>
            </c:numRef>
          </c:val>
          <c:extLst>
            <c:ext xmlns:c16="http://schemas.microsoft.com/office/drawing/2014/chart" uri="{C3380CC4-5D6E-409C-BE32-E72D297353CC}">
              <c16:uniqueId val="{00000000-C32F-4AC6-8894-63B2BD74288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303.26</c:v>
                </c:pt>
                <c:pt idx="1">
                  <c:v>290.31</c:v>
                </c:pt>
                <c:pt idx="2">
                  <c:v>272.95999999999998</c:v>
                </c:pt>
                <c:pt idx="3">
                  <c:v>260.95999999999998</c:v>
                </c:pt>
                <c:pt idx="4">
                  <c:v>240.07</c:v>
                </c:pt>
              </c:numCache>
            </c:numRef>
          </c:val>
          <c:smooth val="0"/>
          <c:extLst>
            <c:ext xmlns:c16="http://schemas.microsoft.com/office/drawing/2014/chart" uri="{C3380CC4-5D6E-409C-BE32-E72D297353CC}">
              <c16:uniqueId val="{00000001-C32F-4AC6-8894-63B2BD74288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122.09</c:v>
                </c:pt>
                <c:pt idx="1">
                  <c:v>129.63999999999999</c:v>
                </c:pt>
                <c:pt idx="2">
                  <c:v>135.04</c:v>
                </c:pt>
                <c:pt idx="3">
                  <c:v>137.43</c:v>
                </c:pt>
                <c:pt idx="4">
                  <c:v>146.99</c:v>
                </c:pt>
              </c:numCache>
            </c:numRef>
          </c:val>
          <c:extLst>
            <c:ext xmlns:c16="http://schemas.microsoft.com/office/drawing/2014/chart" uri="{C3380CC4-5D6E-409C-BE32-E72D297353CC}">
              <c16:uniqueId val="{00000000-477F-4C8D-91B2-B6EB6F3A07D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114.14</c:v>
                </c:pt>
                <c:pt idx="1">
                  <c:v>112.83</c:v>
                </c:pt>
                <c:pt idx="2">
                  <c:v>112.84</c:v>
                </c:pt>
                <c:pt idx="3">
                  <c:v>110.77</c:v>
                </c:pt>
                <c:pt idx="4">
                  <c:v>112.35</c:v>
                </c:pt>
              </c:numCache>
            </c:numRef>
          </c:val>
          <c:smooth val="0"/>
          <c:extLst>
            <c:ext xmlns:c16="http://schemas.microsoft.com/office/drawing/2014/chart" uri="{C3380CC4-5D6E-409C-BE32-E72D297353CC}">
              <c16:uniqueId val="{00000001-477F-4C8D-91B2-B6EB6F3A07D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71.95</c:v>
                </c:pt>
                <c:pt idx="1">
                  <c:v>68.510000000000005</c:v>
                </c:pt>
                <c:pt idx="2">
                  <c:v>66.31</c:v>
                </c:pt>
                <c:pt idx="3">
                  <c:v>65.099999999999994</c:v>
                </c:pt>
                <c:pt idx="4">
                  <c:v>60.72</c:v>
                </c:pt>
              </c:numCache>
            </c:numRef>
          </c:val>
          <c:extLst>
            <c:ext xmlns:c16="http://schemas.microsoft.com/office/drawing/2014/chart" uri="{C3380CC4-5D6E-409C-BE32-E72D297353CC}">
              <c16:uniqueId val="{00000000-E40E-4713-9473-EFA3CD68BBE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73.03</c:v>
                </c:pt>
                <c:pt idx="1">
                  <c:v>73.86</c:v>
                </c:pt>
                <c:pt idx="2">
                  <c:v>73.849999999999994</c:v>
                </c:pt>
                <c:pt idx="3">
                  <c:v>73.180000000000007</c:v>
                </c:pt>
                <c:pt idx="4">
                  <c:v>73.05</c:v>
                </c:pt>
              </c:numCache>
            </c:numRef>
          </c:val>
          <c:smooth val="0"/>
          <c:extLst>
            <c:ext xmlns:c16="http://schemas.microsoft.com/office/drawing/2014/chart" uri="{C3380CC4-5D6E-409C-BE32-E72D297353CC}">
              <c16:uniqueId val="{00000001-E40E-4713-9473-EFA3CD68BBE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9" zoomScale="85" zoomScaleNormal="85" workbookViewId="0">
      <selection activeCell="BL16" sqref="BL16:BZ44"/>
    </sheetView>
  </sheetViews>
  <sheetFormatPr defaultColWidth="2.625" defaultRowHeight="12.9" x14ac:dyDescent="0.15"/>
  <cols>
    <col min="1" max="1" width="2.625" customWidth="1"/>
    <col min="2" max="62" width="3.75" customWidth="1"/>
    <col min="64" max="78" width="3.125" customWidth="1"/>
    <col min="79" max="79" width="4.5" bestFit="1" customWidth="1"/>
    <col min="81" max="82" width="4.5" bestFit="1" customWidth="1"/>
  </cols>
  <sheetData>
    <row r="1" spans="1:78" ht="17.35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6999999999999993"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6999999999999993"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69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x14ac:dyDescent="0.15">
      <c r="A6" s="2"/>
      <c r="B6" s="32" t="str">
        <f>データ!H6</f>
        <v>福島県　白河地方広域市町村圏整備組合</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用水供給事業</v>
      </c>
      <c r="Q8" s="44"/>
      <c r="R8" s="44"/>
      <c r="S8" s="44"/>
      <c r="T8" s="44"/>
      <c r="U8" s="44"/>
      <c r="V8" s="44"/>
      <c r="W8" s="44" t="str">
        <f>データ!$L$6</f>
        <v>B</v>
      </c>
      <c r="X8" s="44"/>
      <c r="Y8" s="44"/>
      <c r="Z8" s="44"/>
      <c r="AA8" s="44"/>
      <c r="AB8" s="44"/>
      <c r="AC8" s="44"/>
      <c r="AD8" s="44" t="str">
        <f>データ!$M$6</f>
        <v>非設置</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 customHeight="1" x14ac:dyDescent="0.15">
      <c r="A10" s="2"/>
      <c r="B10" s="46" t="str">
        <f>データ!$N$6</f>
        <v>-</v>
      </c>
      <c r="C10" s="47"/>
      <c r="D10" s="47"/>
      <c r="E10" s="47"/>
      <c r="F10" s="47"/>
      <c r="G10" s="47"/>
      <c r="H10" s="47"/>
      <c r="I10" s="46">
        <f>データ!$O$6</f>
        <v>84.21</v>
      </c>
      <c r="J10" s="47"/>
      <c r="K10" s="47"/>
      <c r="L10" s="47"/>
      <c r="M10" s="47"/>
      <c r="N10" s="47"/>
      <c r="O10" s="75"/>
      <c r="P10" s="48">
        <f>データ!$P$6</f>
        <v>95.5</v>
      </c>
      <c r="Q10" s="48"/>
      <c r="R10" s="48"/>
      <c r="S10" s="48"/>
      <c r="T10" s="48"/>
      <c r="U10" s="48"/>
      <c r="V10" s="48"/>
      <c r="W10" s="45">
        <f>データ!$Q$6</f>
        <v>0</v>
      </c>
      <c r="X10" s="45"/>
      <c r="Y10" s="45"/>
      <c r="Z10" s="45"/>
      <c r="AA10" s="45"/>
      <c r="AB10" s="45"/>
      <c r="AC10" s="45"/>
      <c r="AD10" s="2"/>
      <c r="AE10" s="2"/>
      <c r="AF10" s="2"/>
      <c r="AG10" s="2"/>
      <c r="AH10" s="2"/>
      <c r="AI10" s="2"/>
      <c r="AJ10" s="2"/>
      <c r="AK10" s="2"/>
      <c r="AL10" s="45">
        <f>データ!$U$6</f>
        <v>115278</v>
      </c>
      <c r="AM10" s="45"/>
      <c r="AN10" s="45"/>
      <c r="AO10" s="45"/>
      <c r="AP10" s="45"/>
      <c r="AQ10" s="45"/>
      <c r="AR10" s="45"/>
      <c r="AS10" s="45"/>
      <c r="AT10" s="46">
        <f>データ!$V$6</f>
        <v>366.48</v>
      </c>
      <c r="AU10" s="47"/>
      <c r="AV10" s="47"/>
      <c r="AW10" s="47"/>
      <c r="AX10" s="47"/>
      <c r="AY10" s="47"/>
      <c r="AZ10" s="47"/>
      <c r="BA10" s="47"/>
      <c r="BB10" s="48">
        <f>データ!$W$6</f>
        <v>314.55</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69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69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69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6"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6"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112</v>
      </c>
      <c r="BM16" s="85"/>
      <c r="BN16" s="85"/>
      <c r="BO16" s="85"/>
      <c r="BP16" s="85"/>
      <c r="BQ16" s="85"/>
      <c r="BR16" s="85"/>
      <c r="BS16" s="85"/>
      <c r="BT16" s="85"/>
      <c r="BU16" s="85"/>
      <c r="BV16" s="85"/>
      <c r="BW16" s="85"/>
      <c r="BX16" s="85"/>
      <c r="BY16" s="85"/>
      <c r="BZ16" s="86"/>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9" t="s">
        <v>26</v>
      </c>
      <c r="BM45" s="70"/>
      <c r="BN45" s="70"/>
      <c r="BO45" s="70"/>
      <c r="BP45" s="70"/>
      <c r="BQ45" s="70"/>
      <c r="BR45" s="70"/>
      <c r="BS45" s="70"/>
      <c r="BT45" s="70"/>
      <c r="BU45" s="70"/>
      <c r="BV45" s="70"/>
      <c r="BW45" s="70"/>
      <c r="BX45" s="70"/>
      <c r="BY45" s="70"/>
      <c r="BZ45" s="71"/>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2"/>
      <c r="BM46" s="73"/>
      <c r="BN46" s="73"/>
      <c r="BO46" s="73"/>
      <c r="BP46" s="73"/>
      <c r="BQ46" s="73"/>
      <c r="BR46" s="73"/>
      <c r="BS46" s="73"/>
      <c r="BT46" s="73"/>
      <c r="BU46" s="73"/>
      <c r="BV46" s="73"/>
      <c r="BW46" s="73"/>
      <c r="BX46" s="73"/>
      <c r="BY46" s="73"/>
      <c r="BZ46" s="74"/>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113</v>
      </c>
      <c r="BM47" s="85"/>
      <c r="BN47" s="85"/>
      <c r="BO47" s="85"/>
      <c r="BP47" s="85"/>
      <c r="BQ47" s="85"/>
      <c r="BR47" s="85"/>
      <c r="BS47" s="85"/>
      <c r="BT47" s="85"/>
      <c r="BU47" s="85"/>
      <c r="BV47" s="85"/>
      <c r="BW47" s="85"/>
      <c r="BX47" s="85"/>
      <c r="BY47" s="85"/>
      <c r="BZ47" s="86"/>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6" customHeight="1" x14ac:dyDescent="0.15">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6"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9" t="s">
        <v>28</v>
      </c>
      <c r="BM64" s="70"/>
      <c r="BN64" s="70"/>
      <c r="BO64" s="70"/>
      <c r="BP64" s="70"/>
      <c r="BQ64" s="70"/>
      <c r="BR64" s="70"/>
      <c r="BS64" s="70"/>
      <c r="BT64" s="70"/>
      <c r="BU64" s="70"/>
      <c r="BV64" s="70"/>
      <c r="BW64" s="70"/>
      <c r="BX64" s="70"/>
      <c r="BY64" s="70"/>
      <c r="BZ64" s="71"/>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2"/>
      <c r="BM65" s="73"/>
      <c r="BN65" s="73"/>
      <c r="BO65" s="73"/>
      <c r="BP65" s="73"/>
      <c r="BQ65" s="73"/>
      <c r="BR65" s="73"/>
      <c r="BS65" s="73"/>
      <c r="BT65" s="73"/>
      <c r="BU65" s="73"/>
      <c r="BV65" s="73"/>
      <c r="BW65" s="73"/>
      <c r="BX65" s="73"/>
      <c r="BY65" s="73"/>
      <c r="BZ65" s="74"/>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114</v>
      </c>
      <c r="BM66" s="85"/>
      <c r="BN66" s="85"/>
      <c r="BO66" s="85"/>
      <c r="BP66" s="85"/>
      <c r="BQ66" s="85"/>
      <c r="BR66" s="85"/>
      <c r="BS66" s="85"/>
      <c r="BT66" s="85"/>
      <c r="BU66" s="85"/>
      <c r="BV66" s="85"/>
      <c r="BW66" s="85"/>
      <c r="BX66" s="85"/>
      <c r="BY66" s="85"/>
      <c r="BZ66" s="86"/>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【112.49】</v>
      </c>
      <c r="F85" s="13" t="str">
        <f>データ!AS6</f>
        <v>【8.77】</v>
      </c>
      <c r="G85" s="13" t="str">
        <f>データ!BD6</f>
        <v>【309.23】</v>
      </c>
      <c r="H85" s="13" t="str">
        <f>データ!BO6</f>
        <v>【240.07】</v>
      </c>
      <c r="I85" s="13" t="str">
        <f>データ!BZ6</f>
        <v>【112.35】</v>
      </c>
      <c r="J85" s="13" t="str">
        <f>データ!CK6</f>
        <v>【73.05】</v>
      </c>
      <c r="K85" s="13" t="str">
        <f>データ!CV6</f>
        <v>【62.22】</v>
      </c>
      <c r="L85" s="13" t="str">
        <f>データ!DG6</f>
        <v>【100.28】</v>
      </c>
      <c r="M85" s="13" t="str">
        <f>データ!DR6</f>
        <v>【58.52】</v>
      </c>
      <c r="N85" s="13" t="str">
        <f>データ!EC6</f>
        <v>【31.74】</v>
      </c>
      <c r="O85" s="13" t="str">
        <f>データ!EN6</f>
        <v>【0.28】</v>
      </c>
    </row>
  </sheetData>
  <sheetProtection algorithmName="SHA-512" hashValue="Ot6iI3EHxdv47L0AYQeYjPrghr/ZHxqjhbxcIW2R3ruYutV/NszFGffNmS5KxI0iuEpXJYB+eoBw+Ynq4u80Vw==" saltValue="X8c5Rvd5c0osamZL6zMZ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9"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78671</v>
      </c>
      <c r="D6" s="20">
        <f t="shared" si="3"/>
        <v>46</v>
      </c>
      <c r="E6" s="20">
        <f t="shared" si="3"/>
        <v>1</v>
      </c>
      <c r="F6" s="20">
        <f t="shared" si="3"/>
        <v>0</v>
      </c>
      <c r="G6" s="20">
        <f t="shared" si="3"/>
        <v>2</v>
      </c>
      <c r="H6" s="20" t="str">
        <f t="shared" si="3"/>
        <v>福島県　白河地方広域市町村圏整備組合</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84.21</v>
      </c>
      <c r="P6" s="21">
        <f t="shared" si="3"/>
        <v>95.5</v>
      </c>
      <c r="Q6" s="21">
        <f t="shared" si="3"/>
        <v>0</v>
      </c>
      <c r="R6" s="21" t="str">
        <f t="shared" si="3"/>
        <v>-</v>
      </c>
      <c r="S6" s="21" t="str">
        <f t="shared" si="3"/>
        <v>-</v>
      </c>
      <c r="T6" s="21" t="str">
        <f t="shared" si="3"/>
        <v>-</v>
      </c>
      <c r="U6" s="21">
        <f t="shared" si="3"/>
        <v>115278</v>
      </c>
      <c r="V6" s="21">
        <f t="shared" si="3"/>
        <v>366.48</v>
      </c>
      <c r="W6" s="21">
        <f t="shared" si="3"/>
        <v>314.55</v>
      </c>
      <c r="X6" s="22">
        <f>IF(X7="",NA(),X7)</f>
        <v>112.11</v>
      </c>
      <c r="Y6" s="22">
        <f t="shared" ref="Y6:AG6" si="4">IF(Y7="",NA(),Y7)</f>
        <v>117.1</v>
      </c>
      <c r="Z6" s="22">
        <f t="shared" si="4"/>
        <v>119.83</v>
      </c>
      <c r="AA6" s="22">
        <f t="shared" si="4"/>
        <v>120.84</v>
      </c>
      <c r="AB6" s="22">
        <f t="shared" si="4"/>
        <v>125.38</v>
      </c>
      <c r="AC6" s="22">
        <f t="shared" si="4"/>
        <v>114.26</v>
      </c>
      <c r="AD6" s="22">
        <f t="shared" si="4"/>
        <v>112.98</v>
      </c>
      <c r="AE6" s="22">
        <f t="shared" si="4"/>
        <v>112.91</v>
      </c>
      <c r="AF6" s="22">
        <f t="shared" si="4"/>
        <v>111.13</v>
      </c>
      <c r="AG6" s="22">
        <f t="shared" si="4"/>
        <v>112.49</v>
      </c>
      <c r="AH6" s="21" t="str">
        <f>IF(AH7="","",IF(AH7="-","【-】","【"&amp;SUBSTITUTE(TEXT(AH7,"#,##0.00"),"-","△")&amp;"】"))</f>
        <v>【112.49】</v>
      </c>
      <c r="AI6" s="21">
        <f>IF(AI7="",NA(),AI7)</f>
        <v>0</v>
      </c>
      <c r="AJ6" s="21">
        <f t="shared" ref="AJ6:AR6" si="5">IF(AJ7="",NA(),AJ7)</f>
        <v>0</v>
      </c>
      <c r="AK6" s="21">
        <f t="shared" si="5"/>
        <v>0</v>
      </c>
      <c r="AL6" s="21">
        <f t="shared" si="5"/>
        <v>0</v>
      </c>
      <c r="AM6" s="21">
        <f t="shared" si="5"/>
        <v>0</v>
      </c>
      <c r="AN6" s="22">
        <f t="shared" si="5"/>
        <v>10.58</v>
      </c>
      <c r="AO6" s="22">
        <f t="shared" si="5"/>
        <v>10.49</v>
      </c>
      <c r="AP6" s="22">
        <f t="shared" si="5"/>
        <v>9.92</v>
      </c>
      <c r="AQ6" s="22">
        <f t="shared" si="5"/>
        <v>12.29</v>
      </c>
      <c r="AR6" s="22">
        <f t="shared" si="5"/>
        <v>8.77</v>
      </c>
      <c r="AS6" s="21" t="str">
        <f>IF(AS7="","",IF(AS7="-","【-】","【"&amp;SUBSTITUTE(TEXT(AS7,"#,##0.00"),"-","△")&amp;"】"))</f>
        <v>【8.77】</v>
      </c>
      <c r="AT6" s="22">
        <f>IF(AT7="",NA(),AT7)</f>
        <v>134.38999999999999</v>
      </c>
      <c r="AU6" s="22">
        <f t="shared" ref="AU6:BC6" si="6">IF(AU7="",NA(),AU7)</f>
        <v>134.30000000000001</v>
      </c>
      <c r="AV6" s="22">
        <f t="shared" si="6"/>
        <v>138.62</v>
      </c>
      <c r="AW6" s="22">
        <f t="shared" si="6"/>
        <v>143.96</v>
      </c>
      <c r="AX6" s="22">
        <f t="shared" si="6"/>
        <v>158.22999999999999</v>
      </c>
      <c r="AY6" s="22">
        <f t="shared" si="6"/>
        <v>243.44</v>
      </c>
      <c r="AZ6" s="22">
        <f t="shared" si="6"/>
        <v>258.49</v>
      </c>
      <c r="BA6" s="22">
        <f t="shared" si="6"/>
        <v>271.10000000000002</v>
      </c>
      <c r="BB6" s="22">
        <f t="shared" si="6"/>
        <v>284.45</v>
      </c>
      <c r="BC6" s="22">
        <f t="shared" si="6"/>
        <v>309.23</v>
      </c>
      <c r="BD6" s="21" t="str">
        <f>IF(BD7="","",IF(BD7="-","【-】","【"&amp;SUBSTITUTE(TEXT(BD7,"#,##0.00"),"-","△")&amp;"】"))</f>
        <v>【309.23】</v>
      </c>
      <c r="BE6" s="22">
        <f>IF(BE7="",NA(),BE7)</f>
        <v>503.87</v>
      </c>
      <c r="BF6" s="22">
        <f t="shared" ref="BF6:BN6" si="7">IF(BF7="",NA(),BF7)</f>
        <v>453.19</v>
      </c>
      <c r="BG6" s="22">
        <f t="shared" si="7"/>
        <v>401.52</v>
      </c>
      <c r="BH6" s="22">
        <f t="shared" si="7"/>
        <v>360.18</v>
      </c>
      <c r="BI6" s="22">
        <f t="shared" si="7"/>
        <v>307.14999999999998</v>
      </c>
      <c r="BJ6" s="22">
        <f t="shared" si="7"/>
        <v>303.26</v>
      </c>
      <c r="BK6" s="22">
        <f t="shared" si="7"/>
        <v>290.31</v>
      </c>
      <c r="BL6" s="22">
        <f t="shared" si="7"/>
        <v>272.95999999999998</v>
      </c>
      <c r="BM6" s="22">
        <f t="shared" si="7"/>
        <v>260.95999999999998</v>
      </c>
      <c r="BN6" s="22">
        <f t="shared" si="7"/>
        <v>240.07</v>
      </c>
      <c r="BO6" s="21" t="str">
        <f>IF(BO7="","",IF(BO7="-","【-】","【"&amp;SUBSTITUTE(TEXT(BO7,"#,##0.00"),"-","△")&amp;"】"))</f>
        <v>【240.07】</v>
      </c>
      <c r="BP6" s="22">
        <f>IF(BP7="",NA(),BP7)</f>
        <v>122.09</v>
      </c>
      <c r="BQ6" s="22">
        <f t="shared" ref="BQ6:BY6" si="8">IF(BQ7="",NA(),BQ7)</f>
        <v>129.63999999999999</v>
      </c>
      <c r="BR6" s="22">
        <f t="shared" si="8"/>
        <v>135.04</v>
      </c>
      <c r="BS6" s="22">
        <f t="shared" si="8"/>
        <v>137.43</v>
      </c>
      <c r="BT6" s="22">
        <f t="shared" si="8"/>
        <v>146.99</v>
      </c>
      <c r="BU6" s="22">
        <f t="shared" si="8"/>
        <v>114.14</v>
      </c>
      <c r="BV6" s="22">
        <f t="shared" si="8"/>
        <v>112.83</v>
      </c>
      <c r="BW6" s="22">
        <f t="shared" si="8"/>
        <v>112.84</v>
      </c>
      <c r="BX6" s="22">
        <f t="shared" si="8"/>
        <v>110.77</v>
      </c>
      <c r="BY6" s="22">
        <f t="shared" si="8"/>
        <v>112.35</v>
      </c>
      <c r="BZ6" s="21" t="str">
        <f>IF(BZ7="","",IF(BZ7="-","【-】","【"&amp;SUBSTITUTE(TEXT(BZ7,"#,##0.00"),"-","△")&amp;"】"))</f>
        <v>【112.35】</v>
      </c>
      <c r="CA6" s="22">
        <f>IF(CA7="",NA(),CA7)</f>
        <v>71.95</v>
      </c>
      <c r="CB6" s="22">
        <f t="shared" ref="CB6:CJ6" si="9">IF(CB7="",NA(),CB7)</f>
        <v>68.510000000000005</v>
      </c>
      <c r="CC6" s="22">
        <f t="shared" si="9"/>
        <v>66.31</v>
      </c>
      <c r="CD6" s="22">
        <f t="shared" si="9"/>
        <v>65.099999999999994</v>
      </c>
      <c r="CE6" s="22">
        <f t="shared" si="9"/>
        <v>60.72</v>
      </c>
      <c r="CF6" s="22">
        <f t="shared" si="9"/>
        <v>73.03</v>
      </c>
      <c r="CG6" s="22">
        <f t="shared" si="9"/>
        <v>73.86</v>
      </c>
      <c r="CH6" s="22">
        <f t="shared" si="9"/>
        <v>73.849999999999994</v>
      </c>
      <c r="CI6" s="22">
        <f t="shared" si="9"/>
        <v>73.180000000000007</v>
      </c>
      <c r="CJ6" s="22">
        <f t="shared" si="9"/>
        <v>73.05</v>
      </c>
      <c r="CK6" s="21" t="str">
        <f>IF(CK7="","",IF(CK7="-","【-】","【"&amp;SUBSTITUTE(TEXT(CK7,"#,##0.00"),"-","△")&amp;"】"))</f>
        <v>【73.05】</v>
      </c>
      <c r="CL6" s="22">
        <f>IF(CL7="",NA(),CL7)</f>
        <v>96.6</v>
      </c>
      <c r="CM6" s="22">
        <f t="shared" ref="CM6:CU6" si="10">IF(CM7="",NA(),CM7)</f>
        <v>95.55</v>
      </c>
      <c r="CN6" s="22">
        <f t="shared" si="10"/>
        <v>94.51</v>
      </c>
      <c r="CO6" s="22">
        <f t="shared" si="10"/>
        <v>94.86</v>
      </c>
      <c r="CP6" s="22">
        <f t="shared" si="10"/>
        <v>95.08</v>
      </c>
      <c r="CQ6" s="22">
        <f t="shared" si="10"/>
        <v>62.19</v>
      </c>
      <c r="CR6" s="22">
        <f t="shared" si="10"/>
        <v>61.77</v>
      </c>
      <c r="CS6" s="22">
        <f t="shared" si="10"/>
        <v>61.69</v>
      </c>
      <c r="CT6" s="22">
        <f t="shared" si="10"/>
        <v>62.26</v>
      </c>
      <c r="CU6" s="22">
        <f t="shared" si="10"/>
        <v>62.22</v>
      </c>
      <c r="CV6" s="21" t="str">
        <f>IF(CV7="","",IF(CV7="-","【-】","【"&amp;SUBSTITUTE(TEXT(CV7,"#,##0.00"),"-","△")&amp;"】"))</f>
        <v>【62.22】</v>
      </c>
      <c r="CW6" s="22">
        <f>IF(CW7="",NA(),CW7)</f>
        <v>100</v>
      </c>
      <c r="CX6" s="22">
        <f t="shared" ref="CX6:DF6" si="11">IF(CX7="",NA(),CX7)</f>
        <v>100</v>
      </c>
      <c r="CY6" s="22">
        <f t="shared" si="11"/>
        <v>100</v>
      </c>
      <c r="CZ6" s="22">
        <f t="shared" si="11"/>
        <v>100</v>
      </c>
      <c r="DA6" s="22">
        <f t="shared" si="11"/>
        <v>100</v>
      </c>
      <c r="DB6" s="22">
        <f t="shared" si="11"/>
        <v>100.05</v>
      </c>
      <c r="DC6" s="22">
        <f t="shared" si="11"/>
        <v>100.08</v>
      </c>
      <c r="DD6" s="22">
        <f t="shared" si="11"/>
        <v>100</v>
      </c>
      <c r="DE6" s="22">
        <f t="shared" si="11"/>
        <v>100.16</v>
      </c>
      <c r="DF6" s="22">
        <f t="shared" si="11"/>
        <v>100.28</v>
      </c>
      <c r="DG6" s="21" t="str">
        <f>IF(DG7="","",IF(DG7="-","【-】","【"&amp;SUBSTITUTE(TEXT(DG7,"#,##0.00"),"-","△")&amp;"】"))</f>
        <v>【100.28】</v>
      </c>
      <c r="DH6" s="22">
        <f>IF(DH7="",NA(),DH7)</f>
        <v>50.32</v>
      </c>
      <c r="DI6" s="22">
        <f t="shared" ref="DI6:DQ6" si="12">IF(DI7="",NA(),DI7)</f>
        <v>52.63</v>
      </c>
      <c r="DJ6" s="22">
        <f t="shared" si="12"/>
        <v>54.93</v>
      </c>
      <c r="DK6" s="22">
        <f t="shared" si="12"/>
        <v>57.23</v>
      </c>
      <c r="DL6" s="22">
        <f t="shared" si="12"/>
        <v>59.53</v>
      </c>
      <c r="DM6" s="22">
        <f t="shared" si="12"/>
        <v>54.73</v>
      </c>
      <c r="DN6" s="22">
        <f t="shared" si="12"/>
        <v>55.77</v>
      </c>
      <c r="DO6" s="22">
        <f t="shared" si="12"/>
        <v>56.48</v>
      </c>
      <c r="DP6" s="22">
        <f t="shared" si="12"/>
        <v>57.5</v>
      </c>
      <c r="DQ6" s="22">
        <f t="shared" si="12"/>
        <v>58.52</v>
      </c>
      <c r="DR6" s="21" t="str">
        <f>IF(DR7="","",IF(DR7="-","【-】","【"&amp;SUBSTITUTE(TEXT(DR7,"#,##0.00"),"-","△")&amp;"】"))</f>
        <v>【58.52】</v>
      </c>
      <c r="DS6" s="21">
        <f>IF(DS7="",NA(),DS7)</f>
        <v>0</v>
      </c>
      <c r="DT6" s="21">
        <f t="shared" ref="DT6:EB6" si="13">IF(DT7="",NA(),DT7)</f>
        <v>0</v>
      </c>
      <c r="DU6" s="21">
        <f t="shared" si="13"/>
        <v>0</v>
      </c>
      <c r="DV6" s="21">
        <f t="shared" si="13"/>
        <v>0</v>
      </c>
      <c r="DW6" s="21">
        <f t="shared" si="13"/>
        <v>0</v>
      </c>
      <c r="DX6" s="22">
        <f t="shared" si="13"/>
        <v>22.46</v>
      </c>
      <c r="DY6" s="22">
        <f t="shared" si="13"/>
        <v>25.84</v>
      </c>
      <c r="DZ6" s="22">
        <f t="shared" si="13"/>
        <v>27.61</v>
      </c>
      <c r="EA6" s="22">
        <f t="shared" si="13"/>
        <v>30.3</v>
      </c>
      <c r="EB6" s="22">
        <f t="shared" si="13"/>
        <v>31.74</v>
      </c>
      <c r="EC6" s="21" t="str">
        <f>IF(EC7="","",IF(EC7="-","【-】","【"&amp;SUBSTITUTE(TEXT(EC7,"#,##0.00"),"-","△")&amp;"】"))</f>
        <v>【31.74】</v>
      </c>
      <c r="ED6" s="21">
        <f>IF(ED7="",NA(),ED7)</f>
        <v>0</v>
      </c>
      <c r="EE6" s="21">
        <f t="shared" ref="EE6:EM6" si="14">IF(EE7="",NA(),EE7)</f>
        <v>0</v>
      </c>
      <c r="EF6" s="21">
        <f t="shared" si="14"/>
        <v>0</v>
      </c>
      <c r="EG6" s="21">
        <f t="shared" si="14"/>
        <v>0</v>
      </c>
      <c r="EH6" s="21">
        <f t="shared" si="14"/>
        <v>0</v>
      </c>
      <c r="EI6" s="22">
        <f t="shared" si="14"/>
        <v>0.27</v>
      </c>
      <c r="EJ6" s="22">
        <f t="shared" si="14"/>
        <v>0.24</v>
      </c>
      <c r="EK6" s="22">
        <f t="shared" si="14"/>
        <v>0.2</v>
      </c>
      <c r="EL6" s="22">
        <f t="shared" si="14"/>
        <v>0.32</v>
      </c>
      <c r="EM6" s="22">
        <f t="shared" si="14"/>
        <v>0.28000000000000003</v>
      </c>
      <c r="EN6" s="21" t="str">
        <f>IF(EN7="","",IF(EN7="-","【-】","【"&amp;SUBSTITUTE(TEXT(EN7,"#,##0.00"),"-","△")&amp;"】"))</f>
        <v>【0.28】</v>
      </c>
    </row>
    <row r="7" spans="1:144" s="23" customFormat="1" x14ac:dyDescent="0.15">
      <c r="A7" s="15"/>
      <c r="B7" s="24">
        <v>2021</v>
      </c>
      <c r="C7" s="24">
        <v>78671</v>
      </c>
      <c r="D7" s="24">
        <v>46</v>
      </c>
      <c r="E7" s="24">
        <v>1</v>
      </c>
      <c r="F7" s="24">
        <v>0</v>
      </c>
      <c r="G7" s="24">
        <v>2</v>
      </c>
      <c r="H7" s="24" t="s">
        <v>93</v>
      </c>
      <c r="I7" s="24" t="s">
        <v>94</v>
      </c>
      <c r="J7" s="24" t="s">
        <v>95</v>
      </c>
      <c r="K7" s="24" t="s">
        <v>96</v>
      </c>
      <c r="L7" s="24" t="s">
        <v>97</v>
      </c>
      <c r="M7" s="24" t="s">
        <v>98</v>
      </c>
      <c r="N7" s="25" t="s">
        <v>99</v>
      </c>
      <c r="O7" s="25">
        <v>84.21</v>
      </c>
      <c r="P7" s="25">
        <v>95.5</v>
      </c>
      <c r="Q7" s="25">
        <v>0</v>
      </c>
      <c r="R7" s="25" t="s">
        <v>99</v>
      </c>
      <c r="S7" s="25" t="s">
        <v>99</v>
      </c>
      <c r="T7" s="25" t="s">
        <v>99</v>
      </c>
      <c r="U7" s="25">
        <v>115278</v>
      </c>
      <c r="V7" s="25">
        <v>366.48</v>
      </c>
      <c r="W7" s="25">
        <v>314.55</v>
      </c>
      <c r="X7" s="25">
        <v>112.11</v>
      </c>
      <c r="Y7" s="25">
        <v>117.1</v>
      </c>
      <c r="Z7" s="25">
        <v>119.83</v>
      </c>
      <c r="AA7" s="25">
        <v>120.84</v>
      </c>
      <c r="AB7" s="25">
        <v>125.38</v>
      </c>
      <c r="AC7" s="25">
        <v>114.26</v>
      </c>
      <c r="AD7" s="25">
        <v>112.98</v>
      </c>
      <c r="AE7" s="25">
        <v>112.91</v>
      </c>
      <c r="AF7" s="25">
        <v>111.13</v>
      </c>
      <c r="AG7" s="25">
        <v>112.49</v>
      </c>
      <c r="AH7" s="25">
        <v>112.49</v>
      </c>
      <c r="AI7" s="25">
        <v>0</v>
      </c>
      <c r="AJ7" s="25">
        <v>0</v>
      </c>
      <c r="AK7" s="25">
        <v>0</v>
      </c>
      <c r="AL7" s="25">
        <v>0</v>
      </c>
      <c r="AM7" s="25">
        <v>0</v>
      </c>
      <c r="AN7" s="25">
        <v>10.58</v>
      </c>
      <c r="AO7" s="25">
        <v>10.49</v>
      </c>
      <c r="AP7" s="25">
        <v>9.92</v>
      </c>
      <c r="AQ7" s="25">
        <v>12.29</v>
      </c>
      <c r="AR7" s="25">
        <v>8.77</v>
      </c>
      <c r="AS7" s="25">
        <v>8.77</v>
      </c>
      <c r="AT7" s="25">
        <v>134.38999999999999</v>
      </c>
      <c r="AU7" s="25">
        <v>134.30000000000001</v>
      </c>
      <c r="AV7" s="25">
        <v>138.62</v>
      </c>
      <c r="AW7" s="25">
        <v>143.96</v>
      </c>
      <c r="AX7" s="25">
        <v>158.22999999999999</v>
      </c>
      <c r="AY7" s="25">
        <v>243.44</v>
      </c>
      <c r="AZ7" s="25">
        <v>258.49</v>
      </c>
      <c r="BA7" s="25">
        <v>271.10000000000002</v>
      </c>
      <c r="BB7" s="25">
        <v>284.45</v>
      </c>
      <c r="BC7" s="25">
        <v>309.23</v>
      </c>
      <c r="BD7" s="25">
        <v>309.23</v>
      </c>
      <c r="BE7" s="25">
        <v>503.87</v>
      </c>
      <c r="BF7" s="25">
        <v>453.19</v>
      </c>
      <c r="BG7" s="25">
        <v>401.52</v>
      </c>
      <c r="BH7" s="25">
        <v>360.18</v>
      </c>
      <c r="BI7" s="25">
        <v>307.14999999999998</v>
      </c>
      <c r="BJ7" s="25">
        <v>303.26</v>
      </c>
      <c r="BK7" s="25">
        <v>290.31</v>
      </c>
      <c r="BL7" s="25">
        <v>272.95999999999998</v>
      </c>
      <c r="BM7" s="25">
        <v>260.95999999999998</v>
      </c>
      <c r="BN7" s="25">
        <v>240.07</v>
      </c>
      <c r="BO7" s="25">
        <v>240.07</v>
      </c>
      <c r="BP7" s="25">
        <v>122.09</v>
      </c>
      <c r="BQ7" s="25">
        <v>129.63999999999999</v>
      </c>
      <c r="BR7" s="25">
        <v>135.04</v>
      </c>
      <c r="BS7" s="25">
        <v>137.43</v>
      </c>
      <c r="BT7" s="25">
        <v>146.99</v>
      </c>
      <c r="BU7" s="25">
        <v>114.14</v>
      </c>
      <c r="BV7" s="25">
        <v>112.83</v>
      </c>
      <c r="BW7" s="25">
        <v>112.84</v>
      </c>
      <c r="BX7" s="25">
        <v>110.77</v>
      </c>
      <c r="BY7" s="25">
        <v>112.35</v>
      </c>
      <c r="BZ7" s="25">
        <v>112.35</v>
      </c>
      <c r="CA7" s="25">
        <v>71.95</v>
      </c>
      <c r="CB7" s="25">
        <v>68.510000000000005</v>
      </c>
      <c r="CC7" s="25">
        <v>66.31</v>
      </c>
      <c r="CD7" s="25">
        <v>65.099999999999994</v>
      </c>
      <c r="CE7" s="25">
        <v>60.72</v>
      </c>
      <c r="CF7" s="25">
        <v>73.03</v>
      </c>
      <c r="CG7" s="25">
        <v>73.86</v>
      </c>
      <c r="CH7" s="25">
        <v>73.849999999999994</v>
      </c>
      <c r="CI7" s="25">
        <v>73.180000000000007</v>
      </c>
      <c r="CJ7" s="25">
        <v>73.05</v>
      </c>
      <c r="CK7" s="25">
        <v>73.05</v>
      </c>
      <c r="CL7" s="25">
        <v>96.6</v>
      </c>
      <c r="CM7" s="25">
        <v>95.55</v>
      </c>
      <c r="CN7" s="25">
        <v>94.51</v>
      </c>
      <c r="CO7" s="25">
        <v>94.86</v>
      </c>
      <c r="CP7" s="25">
        <v>95.08</v>
      </c>
      <c r="CQ7" s="25">
        <v>62.19</v>
      </c>
      <c r="CR7" s="25">
        <v>61.77</v>
      </c>
      <c r="CS7" s="25">
        <v>61.69</v>
      </c>
      <c r="CT7" s="25">
        <v>62.26</v>
      </c>
      <c r="CU7" s="25">
        <v>62.22</v>
      </c>
      <c r="CV7" s="25">
        <v>62.22</v>
      </c>
      <c r="CW7" s="25">
        <v>100</v>
      </c>
      <c r="CX7" s="25">
        <v>100</v>
      </c>
      <c r="CY7" s="25">
        <v>100</v>
      </c>
      <c r="CZ7" s="25">
        <v>100</v>
      </c>
      <c r="DA7" s="25">
        <v>100</v>
      </c>
      <c r="DB7" s="25">
        <v>100.05</v>
      </c>
      <c r="DC7" s="25">
        <v>100.08</v>
      </c>
      <c r="DD7" s="25">
        <v>100</v>
      </c>
      <c r="DE7" s="25">
        <v>100.16</v>
      </c>
      <c r="DF7" s="25">
        <v>100.28</v>
      </c>
      <c r="DG7" s="25">
        <v>100.28</v>
      </c>
      <c r="DH7" s="25">
        <v>50.32</v>
      </c>
      <c r="DI7" s="25">
        <v>52.63</v>
      </c>
      <c r="DJ7" s="25">
        <v>54.93</v>
      </c>
      <c r="DK7" s="25">
        <v>57.23</v>
      </c>
      <c r="DL7" s="25">
        <v>59.53</v>
      </c>
      <c r="DM7" s="25">
        <v>54.73</v>
      </c>
      <c r="DN7" s="25">
        <v>55.77</v>
      </c>
      <c r="DO7" s="25">
        <v>56.48</v>
      </c>
      <c r="DP7" s="25">
        <v>57.5</v>
      </c>
      <c r="DQ7" s="25">
        <v>58.52</v>
      </c>
      <c r="DR7" s="25">
        <v>58.52</v>
      </c>
      <c r="DS7" s="25">
        <v>0</v>
      </c>
      <c r="DT7" s="25">
        <v>0</v>
      </c>
      <c r="DU7" s="25">
        <v>0</v>
      </c>
      <c r="DV7" s="25">
        <v>0</v>
      </c>
      <c r="DW7" s="25">
        <v>0</v>
      </c>
      <c r="DX7" s="25">
        <v>22.46</v>
      </c>
      <c r="DY7" s="25">
        <v>25.84</v>
      </c>
      <c r="DZ7" s="25">
        <v>27.61</v>
      </c>
      <c r="EA7" s="25">
        <v>30.3</v>
      </c>
      <c r="EB7" s="25">
        <v>31.74</v>
      </c>
      <c r="EC7" s="25">
        <v>31.74</v>
      </c>
      <c r="ED7" s="25">
        <v>0</v>
      </c>
      <c r="EE7" s="25">
        <v>0</v>
      </c>
      <c r="EF7" s="25">
        <v>0</v>
      </c>
      <c r="EG7" s="25">
        <v>0</v>
      </c>
      <c r="EH7" s="25">
        <v>0</v>
      </c>
      <c r="EI7" s="25">
        <v>0.27</v>
      </c>
      <c r="EJ7" s="25">
        <v>0.24</v>
      </c>
      <c r="EK7" s="25">
        <v>0.2</v>
      </c>
      <c r="EL7" s="25">
        <v>0.32</v>
      </c>
      <c r="EM7" s="25">
        <v>0.28000000000000003</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