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0\Desktop\【経営比較分析表】2021_075051_47_1718\"/>
    </mc:Choice>
  </mc:AlternateContent>
  <workbookProtection workbookAlgorithmName="SHA-512" workbookHashValue="q87u+0u1lXgedxnL+MNmTOLb8CTjgKj6+rVTNUSFYOCg22BKR2a+eSkfRNPERe533Lrmw4XThoN9fFic4dyk3Q==" workbookSaltValue="gEV9Ja+DZvtfC2QV0Pc81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I8" i="4"/>
  <c r="B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<sst xmlns="http://schemas.openxmlformats.org/spreadsheetml/2006/main" count="236" uniqueCount="121">
  <si>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</si>
  <si>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</si>
  <si>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</si>
  <si>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</si>
  <si>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</si>
  <si>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</si>
  <si>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</si>
  <si>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</si>
  <si>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</si>
  <si>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</si>
  <si>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</si>
  <si>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</si>
  <si>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</si>
  <si>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</si>
  <si>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</si>
  <si>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</si>
  <si>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</si>
  <si>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</si>
  <si>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</si>
  <si>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</si>
  <si>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</si>
  <si>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</si>
  <si>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</si>
  <si>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</si>
  <si>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</si>
  <si>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</si>
  <si>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</si>
  <si>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</si>
  <si>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</si>
  <si>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</si>
  <si>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</si>
  <si>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</si>
  <si>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</si>
  <si>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</si>
  <si>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</si>
  <si>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</si>
  <si>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</si>
  <si>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</si>
  <si>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</si>
  <si>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</si>
  <si>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</si>
  <si>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</si>
  <si>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</si>
  <si>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</si>
  <si>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</si>
  <si>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</si>
  <si>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</si>
  <si>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</si>
  <si>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</si>
  <si>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</si>
  <si>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</si>
  <si>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</si>
  <si>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</si>
  <si>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</si>
  <si>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</si>
  <si>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</si>
  <si>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</si>
  <si>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</si>
  <si>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</si>
  <si>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</si>
  <si>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</si>
  <si>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</si>
  <si>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</si>
  <si>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</si>
  <si>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</si>
  <si>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</si>
  <si>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</si>
  <si>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</si>
  <si>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</si>
  <si>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</si>
  <si>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</si>
  <si>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</si>
  <si>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</si>
  <si>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</si>
  <si>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</si>
  <si>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</si>
  <si>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</si>
  <si>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</si>
  <si>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</si>
  <si>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</si>
  <si>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</si>
  <si>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</si>
  <si>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</si>
  <si>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</si>
  <si>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</si>
  <si>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</si>
  <si>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</si>
  <si>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</si>
  <si>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</si>
  <si>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</si>
  <si>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</si>
  <si>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</si>
  <si>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</si>
  <si>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</si>
  <si>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</si>
  <si>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</si>
  <si>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</si>
  <si>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</si>
  <si>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</si>
  <si>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</si>
  <si>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</si>
  <si>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</si>
  <si>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</si>
  <si>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</si>
  <si>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</si>
  <si>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</si>
  <si>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</si>
  <si>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</si>
  <si>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</si>
  <si>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</si>
  <si>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</si>
  <si>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</si>
  <si>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</si>
  <si>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</si>
  <si>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</si>
  <si>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</si>
  <si>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</si>
  <si>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</si>
  <si>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近年は管渠の更新および修繕を行っていないが、施設ごとに使用開始時期が異なるので、同年度に集中しないよう、計画的に更新、修繕を行う必要がある。</t>
    <phoneticPr fontId="4"/>
  </si>
  <si>
    <t>今後は過疎化、少子高齢化に伴う人口減少により、施設効率性の悪化が予測される。
　また、古い施設は供用開始より20年以上経過しているので、今後は設備機器更新や修繕の増加が予測され、汚水処理コストの増加が懸念される。実情に応じた使用料金の改定や、費用相対効果を検討しながら設備投資するなどの対応が必要になる。</t>
    <phoneticPr fontId="4"/>
  </si>
  <si>
    <t>経費回収率は増加していきているが、今後は過疎化や少子高齢化により収益の増加は見込めない。
　経費削減による出費抑制、適切な使用料金設定についても検討し、収益の増加を図る。
　水洗化率は横ばいのため、100％を目標とする。</t>
    <rPh sb="0" eb="5">
      <t>ケイヒカイシュウリツ</t>
    </rPh>
    <rPh sb="6" eb="8">
      <t>ゾウカ</t>
    </rPh>
    <rPh sb="17" eb="19">
      <t>コンゴ</t>
    </rPh>
    <rPh sb="20" eb="23">
      <t>カソカ</t>
    </rPh>
    <rPh sb="24" eb="29">
      <t>ショウシコウレイカ</t>
    </rPh>
    <rPh sb="32" eb="34">
      <t>シュウエキ</t>
    </rPh>
    <rPh sb="35" eb="37">
      <t>ゾウカ</t>
    </rPh>
    <rPh sb="38" eb="40">
      <t>ミコ</t>
    </rPh>
    <rPh sb="87" eb="91">
      <t>スイセンカリツ</t>
    </rPh>
    <rPh sb="92" eb="93">
      <t>ヨコ</t>
    </rPh>
    <rPh sb="104" eb="106">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</si>
</sst>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8D-43F2-9777-8D64332596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88D-43F2-9777-8D64332596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33.840000000000003</c:v>
                </c:pt>
                <c:pt idx="1">
                  <c:v>59.21</c:v>
                </c:pt>
                <c:pt idx="2">
                  <c:v>34.44</c:v>
                </c:pt>
                <c:pt idx="3">
                  <c:v>41.39</c:v>
                </c:pt>
                <c:pt idx="4">
                  <c:v>32.630000000000003</c:v>
                </c:pt>
              </c:numCache>
            </c:numRef>
          </c:val>
          <c:extLst>
            <c:ext xmlns:c16="http://schemas.microsoft.com/office/drawing/2014/chart" uri="{C3380CC4-5D6E-409C-BE32-E72D297353CC}">
              <c16:uniqueId val="{00000000-F761-403E-8F05-7EEBD24CAE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40.67</c:v>
                </c:pt>
                <c:pt idx="1">
                  <c:v>48.01</c:v>
                </c:pt>
                <c:pt idx="2">
                  <c:v>40.28</c:v>
                </c:pt>
                <c:pt idx="3">
                  <c:v>42.48</c:v>
                </c:pt>
                <c:pt idx="4">
                  <c:v>39.770000000000003</c:v>
                </c:pt>
              </c:numCache>
            </c:numRef>
          </c:val>
          <c:smooth val="0"/>
          <c:extLst>
            <c:ext xmlns:c16="http://schemas.microsoft.com/office/drawing/2014/chart" uri="{C3380CC4-5D6E-409C-BE32-E72D297353CC}">
              <c16:uniqueId val="{00000001-F761-403E-8F05-7EEBD24CAE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86.59</c:v>
                </c:pt>
                <c:pt idx="1">
                  <c:v>92.25</c:v>
                </c:pt>
                <c:pt idx="2">
                  <c:v>89.04</c:v>
                </c:pt>
                <c:pt idx="3">
                  <c:v>88.97</c:v>
                </c:pt>
                <c:pt idx="4">
                  <c:v>88.95</c:v>
                </c:pt>
              </c:numCache>
            </c:numRef>
          </c:val>
          <c:extLst>
            <c:ext xmlns:c16="http://schemas.microsoft.com/office/drawing/2014/chart" uri="{C3380CC4-5D6E-409C-BE32-E72D297353CC}">
              <c16:uniqueId val="{00000000-E133-44D3-809A-EA3D87CBE62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89.47</c:v>
                </c:pt>
                <c:pt idx="1">
                  <c:v>91.18</c:v>
                </c:pt>
                <c:pt idx="2">
                  <c:v>90.78</c:v>
                </c:pt>
                <c:pt idx="3">
                  <c:v>90.73</c:v>
                </c:pt>
                <c:pt idx="4">
                  <c:v>91.64</c:v>
                </c:pt>
              </c:numCache>
            </c:numRef>
          </c:val>
          <c:smooth val="0"/>
          <c:extLst>
            <c:ext xmlns:c16="http://schemas.microsoft.com/office/drawing/2014/chart" uri="{C3380CC4-5D6E-409C-BE32-E72D297353CC}">
              <c16:uniqueId val="{00000001-E133-44D3-809A-EA3D87CBE62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59.56</c:v>
                </c:pt>
                <c:pt idx="1">
                  <c:v>98.52</c:v>
                </c:pt>
                <c:pt idx="2">
                  <c:v>98.42</c:v>
                </c:pt>
                <c:pt idx="3">
                  <c:v>69.86</c:v>
                </c:pt>
                <c:pt idx="4">
                  <c:v>66.12</c:v>
                </c:pt>
              </c:numCache>
            </c:numRef>
          </c:val>
          <c:extLst>
            <c:ext xmlns:c16="http://schemas.microsoft.com/office/drawing/2014/chart" uri="{C3380CC4-5D6E-409C-BE32-E72D297353CC}">
              <c16:uniqueId val="{00000000-EF0F-4669-B887-04A64C073E4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0F-4669-B887-04A64C073E4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81-4FA3-B65C-3FD13EAE2B0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81-4FA3-B65C-3FD13EAE2B0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A3-4B2C-9F51-42438CF23A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A3-4B2C-9F51-42438CF23A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C9-41E2-9838-98DDFB78E0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C9-41E2-9838-98DDFB78E0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2-4B75-B69D-82DE6BF76D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2-4B75-B69D-82DE6BF76D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638.66999999999996</c:v>
                </c:pt>
                <c:pt idx="1">
                  <c:v>635.16999999999996</c:v>
                </c:pt>
                <c:pt idx="2">
                  <c:v>1101.9000000000001</c:v>
                </c:pt>
                <c:pt idx="3" formatCode="#,##0.00;&quot;△&quot;#,##0.00">
                  <c:v>0</c:v>
                </c:pt>
                <c:pt idx="4" formatCode="#,##0.00;&quot;△&quot;#,##0.00">
                  <c:v>0</c:v>
                </c:pt>
              </c:numCache>
            </c:numRef>
          </c:val>
          <c:extLst>
            <c:ext xmlns:c16="http://schemas.microsoft.com/office/drawing/2014/chart" uri="{C3380CC4-5D6E-409C-BE32-E72D297353CC}">
              <c16:uniqueId val="{00000000-3B83-4CD6-8E04-AD134E20887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438.26</c:v>
                </c:pt>
                <c:pt idx="1">
                  <c:v>506.14</c:v>
                </c:pt>
                <c:pt idx="2">
                  <c:v>544.96</c:v>
                </c:pt>
                <c:pt idx="3">
                  <c:v>406.44</c:v>
                </c:pt>
                <c:pt idx="4">
                  <c:v>254.5</c:v>
                </c:pt>
              </c:numCache>
            </c:numRef>
          </c:val>
          <c:smooth val="0"/>
          <c:extLst>
            <c:ext xmlns:c16="http://schemas.microsoft.com/office/drawing/2014/chart" uri="{C3380CC4-5D6E-409C-BE32-E72D297353CC}">
              <c16:uniqueId val="{00000001-3B83-4CD6-8E04-AD134E20887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61.86</c:v>
                </c:pt>
                <c:pt idx="1">
                  <c:v>70.42</c:v>
                </c:pt>
                <c:pt idx="2">
                  <c:v>80.010000000000005</c:v>
                </c:pt>
                <c:pt idx="3">
                  <c:v>87.74</c:v>
                </c:pt>
                <c:pt idx="4">
                  <c:v>93.08</c:v>
                </c:pt>
              </c:numCache>
            </c:numRef>
          </c:val>
          <c:extLst>
            <c:ext xmlns:c16="http://schemas.microsoft.com/office/drawing/2014/chart" uri="{C3380CC4-5D6E-409C-BE32-E72D297353CC}">
              <c16:uniqueId val="{00000000-1D03-49F4-BA8D-31A73FD8AD2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39.86</c:v>
                </c:pt>
                <c:pt idx="1">
                  <c:v>35.86</c:v>
                </c:pt>
                <c:pt idx="2">
                  <c:v>42.51</c:v>
                </c:pt>
                <c:pt idx="3">
                  <c:v>35.93</c:v>
                </c:pt>
                <c:pt idx="4">
                  <c:v>36.1</c:v>
                </c:pt>
              </c:numCache>
            </c:numRef>
          </c:val>
          <c:smooth val="0"/>
          <c:extLst>
            <c:ext xmlns:c16="http://schemas.microsoft.com/office/drawing/2014/chart" uri="{C3380CC4-5D6E-409C-BE32-E72D297353CC}">
              <c16:uniqueId val="{00000001-1D03-49F4-BA8D-31A73FD8AD2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269.01</c:v>
                </c:pt>
                <c:pt idx="1">
                  <c:v>155.11000000000001</c:v>
                </c:pt>
                <c:pt idx="2">
                  <c:v>231.63</c:v>
                </c:pt>
                <c:pt idx="3">
                  <c:v>177.66</c:v>
                </c:pt>
                <c:pt idx="4">
                  <c:v>217.49</c:v>
                </c:pt>
              </c:numCache>
            </c:numRef>
          </c:val>
          <c:extLst>
            <c:ext xmlns:c16="http://schemas.microsoft.com/office/drawing/2014/chart" uri="{C3380CC4-5D6E-409C-BE32-E72D297353CC}">
              <c16:uniqueId val="{00000000-4E2A-4537-A057-B1451448ED7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451.49</c:v>
                </c:pt>
                <c:pt idx="1">
                  <c:v>448.63</c:v>
                </c:pt>
                <c:pt idx="2">
                  <c:v>447.34</c:v>
                </c:pt>
                <c:pt idx="3">
                  <c:v>499.55</c:v>
                </c:pt>
                <c:pt idx="4">
                  <c:v>529.77</c:v>
                </c:pt>
              </c:numCache>
            </c:numRef>
          </c:val>
          <c:smooth val="0"/>
          <c:extLst>
            <c:ext xmlns:c16="http://schemas.microsoft.com/office/drawing/2014/chart" uri="{C3380CC4-5D6E-409C-BE32-E72D297353CC}">
              <c16:uniqueId val="{00000001-4E2A-4537-A057-B1451448ED7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古殿町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46">
        <f>データ!S6</f>
        <v>4869</v>
      </c>
      <c r="AM8" s="46"/>
      <c r="AN8" s="46"/>
      <c r="AO8" s="46"/>
      <c r="AP8" s="46"/>
      <c r="AQ8" s="46"/>
      <c r="AR8" s="46"/>
      <c r="AS8" s="46"/>
      <c r="AT8" s="45">
        <f>データ!T6</f>
        <v>163.29</v>
      </c>
      <c r="AU8" s="45"/>
      <c r="AV8" s="45"/>
      <c r="AW8" s="45"/>
      <c r="AX8" s="45"/>
      <c r="AY8" s="45"/>
      <c r="AZ8" s="45"/>
      <c r="BA8" s="45"/>
      <c r="BB8" s="45">
        <f>データ!U6</f>
        <v>29.82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v>
      </c>
      <c r="Q10" s="45"/>
      <c r="R10" s="45"/>
      <c r="S10" s="45"/>
      <c r="T10" s="45"/>
      <c r="U10" s="45"/>
      <c r="V10" s="45"/>
      <c r="W10" s="45">
        <f>データ!Q6</f>
        <v>100</v>
      </c>
      <c r="X10" s="45"/>
      <c r="Y10" s="45"/>
      <c r="Z10" s="45"/>
      <c r="AA10" s="45"/>
      <c r="AB10" s="45"/>
      <c r="AC10" s="45"/>
      <c r="AD10" s="46">
        <f>データ!R6</f>
        <v>3575</v>
      </c>
      <c r="AE10" s="46"/>
      <c r="AF10" s="46"/>
      <c r="AG10" s="46"/>
      <c r="AH10" s="46"/>
      <c r="AI10" s="46"/>
      <c r="AJ10" s="46"/>
      <c r="AK10" s="2"/>
      <c r="AL10" s="46">
        <f>データ!V6</f>
        <v>579</v>
      </c>
      <c r="AM10" s="46"/>
      <c r="AN10" s="46"/>
      <c r="AO10" s="46"/>
      <c r="AP10" s="46"/>
      <c r="AQ10" s="46"/>
      <c r="AR10" s="46"/>
      <c r="AS10" s="46"/>
      <c r="AT10" s="45">
        <f>データ!W6</f>
        <v>0.32</v>
      </c>
      <c r="AU10" s="45"/>
      <c r="AV10" s="45"/>
      <c r="AW10" s="45"/>
      <c r="AX10" s="45"/>
      <c r="AY10" s="45"/>
      <c r="AZ10" s="45"/>
      <c r="BA10" s="45"/>
      <c r="BB10" s="45">
        <f>データ!X6</f>
        <v>1809.38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【281.54】</v>
      </c>
      <c r="I86" s="12" t="str">
        <f>データ!CA6</f>
        <v>【35.92】</v>
      </c>
      <c r="J86" s="12" t="str">
        <f>データ!CL6</f>
        <v>【527.91】</v>
      </c>
      <c r="K86" s="12" t="str">
        <f>データ!CW6</f>
        <v>【40.17】</v>
      </c>
      <c r="L86" s="12" t="str">
        <f>データ!DH6</f>
        <v>【91.09】</v>
      </c>
      <c r="M86" s="12" t="s">
        <v>44</v>
      </c>
      <c r="N86" s="12" t="s">
        <v>44</v>
      </c>
      <c r="O86" s="12" t="str">
        <f>データ!EO6</f>
        <v>【0.00】</v>
      </c>
    </row>
  </sheetData>
  <sheetProtection algorithmName="SHA-512" hashValue="Aa3WzDq/lZ4TS384cqASxjj9raSCVJGRrOb2lgvQID1MOTfT+3iEp+1tjYeKdCJA4MEwVrzgy7mpg69BIbYbqw==" saltValue="kFN5AClnQ+/rbecHe00I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75051</v>
      </c>
      <c r="D6" s="19">
        <f t="shared" si="3"/>
        <v>47</v>
      </c>
      <c r="E6" s="19">
        <f t="shared" si="3"/>
        <v>17</v>
      </c>
      <c r="F6" s="19">
        <f t="shared" si="3"/>
        <v>7</v>
      </c>
      <c r="G6" s="19">
        <f t="shared" si="3"/>
        <v>0</v>
      </c>
      <c r="H6" s="19" t="str">
        <f t="shared" si="3"/>
        <v>福島県　古殿町</v>
      </c>
      <c r="I6" s="19" t="str">
        <f t="shared" si="3"/>
        <v>法非適用</v>
      </c>
      <c r="J6" s="19" t="str">
        <f t="shared" si="3"/>
        <v>下水道事業</v>
      </c>
      <c r="K6" s="19" t="str">
        <f t="shared" si="3"/>
        <v>林業集落排水</v>
      </c>
      <c r="L6" s="19" t="str">
        <f t="shared" si="3"/>
        <v>G2</v>
      </c>
      <c r="M6" s="19" t="str">
        <f t="shared" si="3"/>
        <v>非設置</v>
      </c>
      <c r="N6" s="20" t="str">
        <f t="shared" si="3"/>
        <v>-</v>
      </c>
      <c r="O6" s="20" t="str">
        <f t="shared" si="3"/>
        <v>該当数値なし</v>
      </c>
      <c r="P6" s="20">
        <f t="shared" si="3"/>
        <v>12</v>
      </c>
      <c r="Q6" s="20">
        <f t="shared" si="3"/>
        <v>100</v>
      </c>
      <c r="R6" s="20">
        <f t="shared" si="3"/>
        <v>3575</v>
      </c>
      <c r="S6" s="20">
        <f t="shared" si="3"/>
        <v>4869</v>
      </c>
      <c r="T6" s="20">
        <f t="shared" si="3"/>
        <v>163.29</v>
      </c>
      <c r="U6" s="20">
        <f t="shared" si="3"/>
        <v>29.82</v>
      </c>
      <c r="V6" s="20">
        <f t="shared" si="3"/>
        <v>579</v>
      </c>
      <c r="W6" s="20">
        <f t="shared" si="3"/>
        <v>0.32</v>
      </c>
      <c r="X6" s="20">
        <f t="shared" si="3"/>
        <v>1809.38</v>
      </c>
      <c r="Y6" s="21">
        <f>IF(Y7="",NA(),Y7)</f>
        <v>59.56</v>
      </c>
      <c r="Z6" s="21">
        <f t="shared" ref="Z6:AH6" si="4">IF(Z7="",NA(),Z7)</f>
        <v>98.52</v>
      </c>
      <c r="AA6" s="21">
        <f t="shared" si="4"/>
        <v>98.42</v>
      </c>
      <c r="AB6" s="21">
        <f t="shared" si="4"/>
        <v>69.86</v>
      </c>
      <c r="AC6" s="21">
        <f t="shared" si="4"/>
        <v>66.12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638.66999999999996</v>
      </c>
      <c r="BG6" s="21">
        <f t="shared" ref="BG6:BO6" si="7">IF(BG7="",NA(),BG7)</f>
        <v>635.16999999999996</v>
      </c>
      <c r="BH6" s="21">
        <f t="shared" si="7"/>
        <v>1101.9000000000001</v>
      </c>
      <c r="BI6" s="20">
        <f t="shared" si="7"/>
        <v>0</v>
      </c>
      <c r="BJ6" s="20">
        <f t="shared" si="7"/>
        <v>0</v>
      </c>
      <c r="BK6" s="21">
        <f t="shared" si="7"/>
        <v>438.26</v>
      </c>
      <c r="BL6" s="21">
        <f t="shared" si="7"/>
        <v>506.14</v>
      </c>
      <c r="BM6" s="21">
        <f t="shared" si="7"/>
        <v>544.96</v>
      </c>
      <c r="BN6" s="21">
        <f t="shared" si="7"/>
        <v>406.44</v>
      </c>
      <c r="BO6" s="21">
        <f t="shared" si="7"/>
        <v>254.5</v>
      </c>
      <c r="BP6" s="20" t="str">
        <f>IF(BP7="","",IF(BP7="-","【-】","【"&amp;SUBSTITUTE(TEXT(BP7,"#,##0.00"),"-","△")&amp;"】"))</f>
        <v>【281.54】</v>
      </c>
      <c r="BQ6" s="21">
        <f>IF(BQ7="",NA(),BQ7)</f>
        <v>61.86</v>
      </c>
      <c r="BR6" s="21">
        <f t="shared" ref="BR6:BZ6" si="8">IF(BR7="",NA(),BR7)</f>
        <v>70.42</v>
      </c>
      <c r="BS6" s="21">
        <f t="shared" si="8"/>
        <v>80.010000000000005</v>
      </c>
      <c r="BT6" s="21">
        <f t="shared" si="8"/>
        <v>87.74</v>
      </c>
      <c r="BU6" s="21">
        <f t="shared" si="8"/>
        <v>93.08</v>
      </c>
      <c r="BV6" s="21">
        <f t="shared" si="8"/>
        <v>39.86</v>
      </c>
      <c r="BW6" s="21">
        <f t="shared" si="8"/>
        <v>35.86</v>
      </c>
      <c r="BX6" s="21">
        <f t="shared" si="8"/>
        <v>42.51</v>
      </c>
      <c r="BY6" s="21">
        <f t="shared" si="8"/>
        <v>35.93</v>
      </c>
      <c r="BZ6" s="21">
        <f t="shared" si="8"/>
        <v>36.1</v>
      </c>
      <c r="CA6" s="20" t="str">
        <f>IF(CA7="","",IF(CA7="-","【-】","【"&amp;SUBSTITUTE(TEXT(CA7,"#,##0.00"),"-","△")&amp;"】"))</f>
        <v>【35.92】</v>
      </c>
      <c r="CB6" s="21">
        <f>IF(CB7="",NA(),CB7)</f>
        <v>269.01</v>
      </c>
      <c r="CC6" s="21">
        <f t="shared" ref="CC6:CK6" si="9">IF(CC7="",NA(),CC7)</f>
        <v>155.11000000000001</v>
      </c>
      <c r="CD6" s="21">
        <f t="shared" si="9"/>
        <v>231.63</v>
      </c>
      <c r="CE6" s="21">
        <f t="shared" si="9"/>
        <v>177.66</v>
      </c>
      <c r="CF6" s="21">
        <f t="shared" si="9"/>
        <v>217.49</v>
      </c>
      <c r="CG6" s="21">
        <f t="shared" si="9"/>
        <v>451.49</v>
      </c>
      <c r="CH6" s="21">
        <f t="shared" si="9"/>
        <v>448.63</v>
      </c>
      <c r="CI6" s="21">
        <f t="shared" si="9"/>
        <v>447.34</v>
      </c>
      <c r="CJ6" s="21">
        <f t="shared" si="9"/>
        <v>499.55</v>
      </c>
      <c r="CK6" s="21">
        <f t="shared" si="9"/>
        <v>529.77</v>
      </c>
      <c r="CL6" s="20" t="str">
        <f>IF(CL7="","",IF(CL7="-","【-】","【"&amp;SUBSTITUTE(TEXT(CL7,"#,##0.00"),"-","△")&amp;"】"))</f>
        <v>【527.91】</v>
      </c>
      <c r="CM6" s="21">
        <f>IF(CM7="",NA(),CM7)</f>
        <v>33.840000000000003</v>
      </c>
      <c r="CN6" s="21">
        <f t="shared" ref="CN6:CV6" si="10">IF(CN7="",NA(),CN7)</f>
        <v>59.21</v>
      </c>
      <c r="CO6" s="21">
        <f t="shared" si="10"/>
        <v>34.44</v>
      </c>
      <c r="CP6" s="21">
        <f t="shared" si="10"/>
        <v>41.39</v>
      </c>
      <c r="CQ6" s="21">
        <f t="shared" si="10"/>
        <v>32.630000000000003</v>
      </c>
      <c r="CR6" s="21">
        <f t="shared" si="10"/>
        <v>40.67</v>
      </c>
      <c r="CS6" s="21">
        <f t="shared" si="10"/>
        <v>48.01</v>
      </c>
      <c r="CT6" s="21">
        <f t="shared" si="10"/>
        <v>40.28</v>
      </c>
      <c r="CU6" s="21">
        <f t="shared" si="10"/>
        <v>42.48</v>
      </c>
      <c r="CV6" s="21">
        <f t="shared" si="10"/>
        <v>39.770000000000003</v>
      </c>
      <c r="CW6" s="20" t="str">
        <f>IF(CW7="","",IF(CW7="-","【-】","【"&amp;SUBSTITUTE(TEXT(CW7,"#,##0.00"),"-","△")&amp;"】"))</f>
        <v>【40.17】</v>
      </c>
      <c r="CX6" s="21">
        <f>IF(CX7="",NA(),CX7)</f>
        <v>86.59</v>
      </c>
      <c r="CY6" s="21">
        <f t="shared" ref="CY6:DG6" si="11">IF(CY7="",NA(),CY7)</f>
        <v>92.25</v>
      </c>
      <c r="CZ6" s="21">
        <f t="shared" si="11"/>
        <v>89.04</v>
      </c>
      <c r="DA6" s="21">
        <f t="shared" si="11"/>
        <v>88.97</v>
      </c>
      <c r="DB6" s="21">
        <f t="shared" si="11"/>
        <v>88.95</v>
      </c>
      <c r="DC6" s="21">
        <f t="shared" si="11"/>
        <v>89.47</v>
      </c>
      <c r="DD6" s="21">
        <f t="shared" si="11"/>
        <v>91.18</v>
      </c>
      <c r="DE6" s="21">
        <f t="shared" si="11"/>
        <v>90.78</v>
      </c>
      <c r="DF6" s="21">
        <f t="shared" si="11"/>
        <v>90.73</v>
      </c>
      <c r="DG6" s="21">
        <f t="shared" si="11"/>
        <v>91.64</v>
      </c>
      <c r="DH6" s="20" t="str">
        <f>IF(DH7="","",IF(DH7="-","【-】","【"&amp;SUBSTITUTE(TEXT(DH7,"#,##0.00"),"-","△")&amp;"】"))</f>
        <v>【91.09】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75051</v>
      </c>
      <c r="D7" s="23">
        <v>47</v>
      </c>
      <c r="E7" s="23">
        <v>17</v>
      </c>
      <c r="F7" s="23">
        <v>7</v>
      </c>
      <c r="G7" s="23">
        <v>0</v>
      </c>
      <c r="H7" s="23" t="s">
        <v>98</v>
      </c>
      <c r="I7" s="23" t="s">
        <v>99</v>
      </c>
      <c r="J7" s="23" t="s">
        <v>100</v>
      </c>
      <c r="K7" s="23" t="s">
        <v>101</v>
      </c>
      <c r="L7" s="23" t="s">
        <v>102</v>
      </c>
      <c r="M7" s="23" t="s">
        <v>103</v>
      </c>
      <c r="N7" s="24" t="s">
        <v>104</v>
      </c>
      <c r="O7" s="24" t="s">
        <v>105</v>
      </c>
      <c r="P7" s="24">
        <v>12</v>
      </c>
      <c r="Q7" s="24">
        <v>100</v>
      </c>
      <c r="R7" s="24">
        <v>3575</v>
      </c>
      <c r="S7" s="24">
        <v>4869</v>
      </c>
      <c r="T7" s="24">
        <v>163.29</v>
      </c>
      <c r="U7" s="24">
        <v>29.82</v>
      </c>
      <c r="V7" s="24">
        <v>579</v>
      </c>
      <c r="W7" s="24">
        <v>0.32</v>
      </c>
      <c r="X7" s="24">
        <v>1809.38</v>
      </c>
      <c r="Y7" s="24">
        <v>59.56</v>
      </c>
      <c r="Z7" s="24">
        <v>98.52</v>
      </c>
      <c r="AA7" s="24">
        <v>98.42</v>
      </c>
      <c r="AB7" s="24">
        <v>69.86</v>
      </c>
      <c r="AC7" s="24">
        <v>66.12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638.66999999999996</v>
      </c>
      <c r="BG7" s="24">
        <v>635.16999999999996</v>
      </c>
      <c r="BH7" s="24">
        <v>1101.9000000000001</v>
      </c>
      <c r="BI7" s="24">
        <v>0</v>
      </c>
      <c r="BJ7" s="24">
        <v>0</v>
      </c>
      <c r="BK7" s="24">
        <v>438.26</v>
      </c>
      <c r="BL7" s="24">
        <v>506.14</v>
      </c>
      <c r="BM7" s="24">
        <v>544.96</v>
      </c>
      <c r="BN7" s="24">
        <v>406.44</v>
      </c>
      <c r="BO7" s="24">
        <v>254.5</v>
      </c>
      <c r="BP7" s="24">
        <v>281.54000000000002</v>
      </c>
      <c r="BQ7" s="24">
        <v>61.86</v>
      </c>
      <c r="BR7" s="24">
        <v>70.42</v>
      </c>
      <c r="BS7" s="24">
        <v>80.010000000000005</v>
      </c>
      <c r="BT7" s="24">
        <v>87.74</v>
      </c>
      <c r="BU7" s="24">
        <v>93.08</v>
      </c>
      <c r="BV7" s="24">
        <v>39.86</v>
      </c>
      <c r="BW7" s="24">
        <v>35.86</v>
      </c>
      <c r="BX7" s="24">
        <v>42.51</v>
      </c>
      <c r="BY7" s="24">
        <v>35.93</v>
      </c>
      <c r="BZ7" s="24">
        <v>36.1</v>
      </c>
      <c r="CA7" s="24">
        <v>35.92</v>
      </c>
      <c r="CB7" s="24">
        <v>269.01</v>
      </c>
      <c r="CC7" s="24">
        <v>155.11000000000001</v>
      </c>
      <c r="CD7" s="24">
        <v>231.63</v>
      </c>
      <c r="CE7" s="24">
        <v>177.66</v>
      </c>
      <c r="CF7" s="24">
        <v>217.49</v>
      </c>
      <c r="CG7" s="24">
        <v>451.49</v>
      </c>
      <c r="CH7" s="24">
        <v>448.63</v>
      </c>
      <c r="CI7" s="24">
        <v>447.34</v>
      </c>
      <c r="CJ7" s="24">
        <v>499.55</v>
      </c>
      <c r="CK7" s="24">
        <v>529.77</v>
      </c>
      <c r="CL7" s="24">
        <v>527.91</v>
      </c>
      <c r="CM7" s="24">
        <v>33.840000000000003</v>
      </c>
      <c r="CN7" s="24">
        <v>59.21</v>
      </c>
      <c r="CO7" s="24">
        <v>34.44</v>
      </c>
      <c r="CP7" s="24">
        <v>41.39</v>
      </c>
      <c r="CQ7" s="24">
        <v>32.630000000000003</v>
      </c>
      <c r="CR7" s="24">
        <v>40.67</v>
      </c>
      <c r="CS7" s="24">
        <v>48.01</v>
      </c>
      <c r="CT7" s="24">
        <v>40.28</v>
      </c>
      <c r="CU7" s="24">
        <v>42.48</v>
      </c>
      <c r="CV7" s="24">
        <v>39.770000000000003</v>
      </c>
      <c r="CW7" s="24">
        <v>40.17</v>
      </c>
      <c r="CX7" s="24">
        <v>86.59</v>
      </c>
      <c r="CY7" s="24">
        <v>92.25</v>
      </c>
      <c r="CZ7" s="24">
        <v>89.04</v>
      </c>
      <c r="DA7" s="24">
        <v>88.97</v>
      </c>
      <c r="DB7" s="24">
        <v>88.95</v>
      </c>
      <c r="DC7" s="24">
        <v>89.47</v>
      </c>
      <c r="DD7" s="24">
        <v>91.18</v>
      </c>
      <c r="DE7" s="24">
        <v>90.78</v>
      </c>
      <c r="DF7" s="24">
        <v>90.73</v>
      </c>
      <c r="DG7" s="24">
        <v>91.64</v>
      </c>
      <c r="DH7" s="24">
        <v>91.09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