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菊地光\Desktop\経営比較分析票（R４）\R4\"/>
    </mc:Choice>
  </mc:AlternateContent>
  <xr:revisionPtr revIDLastSave="0" documentId="13_ncr:1_{7F7CA146-AA6B-4C08-8EF5-F107EA0CA04D}" xr6:coauthVersionLast="47" xr6:coauthVersionMax="47" xr10:uidLastSave="{00000000-0000-0000-0000-000000000000}"/>
  <workbookProtection workbookAlgorithmName="SHA-512" workbookHashValue="29JmlCK2my8tamn7GNt13JmsTxd1g9glGyEKiYlOvrOFEWu+aS7ATaxiB66ShMZZTBUwQvyTBe6ORiHZ/dmiCg==" workbookSaltValue="SfvjbYIwwdWHOXN5jU/6F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L8" i="4"/>
  <c r="P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<sst xmlns="http://schemas.openxmlformats.org/spreadsheetml/2006/main" count="236" uniqueCount="121">
  <si>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</si>
  <si>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</si>
  <si>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</si>
  <si>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</si>
  <si>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</si>
  <si>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</si>
  <si>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</si>
  <si>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</si>
  <si>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</si>
  <si>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</si>
  <si>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</si>
  <si>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</si>
  <si>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</si>
  <si>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</si>
  <si>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</si>
  <si>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</si>
  <si>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</si>
  <si>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</si>
  <si>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</si>
  <si>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</si>
  <si>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</si>
  <si>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</si>
  <si>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</si>
  <si>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</si>
  <si>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</si>
  <si>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</si>
  <si>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</si>
  <si>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</si>
  <si>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</si>
  <si>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</si>
  <si>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</si>
  <si>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</si>
  <si>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</si>
  <si>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</si>
  <si>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</si>
  <si>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</si>
  <si>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</si>
  <si>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</si>
  <si>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</si>
  <si>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</si>
  <si>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</si>
  <si>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</si>
  <si>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</si>
  <si>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</si>
  <si>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</si>
  <si>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</si>
  <si>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</si>
  <si>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</si>
  <si>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</si>
  <si>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</si>
  <si>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</si>
  <si>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</si>
  <si>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</si>
  <si>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</si>
  <si>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</si>
  <si>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</si>
  <si>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</si>
  <si>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</si>
  <si>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</si>
  <si>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</si>
  <si>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</si>
  <si>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</si>
  <si>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</si>
  <si>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</si>
  <si>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</si>
  <si>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</si>
  <si>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</si>
  <si>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</si>
  <si>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</si>
  <si>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</si>
  <si>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</si>
  <si>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</si>
  <si>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</si>
  <si>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</si>
  <si>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</si>
  <si>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</si>
  <si>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</si>
  <si>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</si>
  <si>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</si>
  <si>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</si>
  <si>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</si>
  <si>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</si>
  <si>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</si>
  <si>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</si>
  <si>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</si>
  <si>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</si>
  <si>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</si>
  <si>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</si>
  <si>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</si>
  <si>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</si>
  <si>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</si>
  <si>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</si>
  <si>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</si>
  <si>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</si>
  <si>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</si>
  <si>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</si>
  <si>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</si>
  <si>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</si>
  <si>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</si>
  <si>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</si>
  <si>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</si>
  <si>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</si>
  <si>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</si>
  <si>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</si>
  <si>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</si>
  <si>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</si>
  <si>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</si>
  <si>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</si>
  <si>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</si>
  <si>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</si>
  <si>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</si>
  <si>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</si>
  <si>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</si>
  <si>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</si>
  <si>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</si>
  <si>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</si>
  <si>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</si>
  <si>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</si>
  <si>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林業集落排水は、林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その経営の健全化のためには、維持管理コストの削減及び適正な料金設定など経営基盤の強化を推進していかなければなりません。</t>
    <rPh sb="1" eb="3">
      <t>リンギョウ</t>
    </rPh>
    <rPh sb="9" eb="11">
      <t>リンギョウ</t>
    </rPh>
    <rPh sb="94" eb="95">
      <t>ニナ</t>
    </rPh>
    <rPh sb="147" eb="149">
      <t>テキセイ</t>
    </rPh>
    <rPh sb="150" eb="152">
      <t>リョウキン</t>
    </rPh>
    <rPh sb="152" eb="154">
      <t>セッテイ</t>
    </rPh>
    <rPh sb="164" eb="166">
      <t>スイシン</t>
    </rPh>
    <phoneticPr fontId="16"/>
  </si>
  <si>
    <t>　林業集落排水施設４施設のうち、４施設とも供用開始後２０年以上を経過しています。管路については目立った老朽化は見受けられないものの、施設については、機械・電気設備に経年劣化が見られます。大規模な修繕が必要になる前に計画的に補修・改修を行い経費の節減・費用の平準化に取り組んで行きます。</t>
    <rPh sb="1" eb="3">
      <t>リンギョウ</t>
    </rPh>
    <rPh sb="87" eb="88">
      <t>ミ</t>
    </rPh>
    <rPh sb="93" eb="96">
      <t>ダイキボ</t>
    </rPh>
    <rPh sb="97" eb="99">
      <t>シュウゼン</t>
    </rPh>
    <rPh sb="100" eb="102">
      <t>ヒツヨウ</t>
    </rPh>
    <rPh sb="105" eb="106">
      <t>マエ</t>
    </rPh>
    <rPh sb="107" eb="110">
      <t>ケイカクテキ</t>
    </rPh>
    <rPh sb="111" eb="113">
      <t>ホシュウ</t>
    </rPh>
    <rPh sb="114" eb="116">
      <t>カイシュウ</t>
    </rPh>
    <rPh sb="117" eb="118">
      <t>オコナ</t>
    </rPh>
    <rPh sb="119" eb="121">
      <t>ケイヒ</t>
    </rPh>
    <rPh sb="122" eb="124">
      <t>セツゲン</t>
    </rPh>
    <rPh sb="125" eb="127">
      <t>ヒヨウ</t>
    </rPh>
    <rPh sb="128" eb="131">
      <t>ヘイジュンカ</t>
    </rPh>
    <rPh sb="132" eb="133">
      <t>ト</t>
    </rPh>
    <rPh sb="134" eb="135">
      <t>ク</t>
    </rPh>
    <rPh sb="137" eb="138">
      <t>イ</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</si>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</sst>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53-42BA-B748-B728279061E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753-42BA-B748-B728279061E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27.84</c:v>
                </c:pt>
                <c:pt idx="1">
                  <c:v>27.84</c:v>
                </c:pt>
                <c:pt idx="2">
                  <c:v>27.84</c:v>
                </c:pt>
                <c:pt idx="3">
                  <c:v>27.84</c:v>
                </c:pt>
                <c:pt idx="4">
                  <c:v>27.84</c:v>
                </c:pt>
              </c:numCache>
            </c:numRef>
          </c:val>
          <c:extLst>
            <c:ext xmlns:c16="http://schemas.microsoft.com/office/drawing/2014/chart" uri="{C3380CC4-5D6E-409C-BE32-E72D297353CC}">
              <c16:uniqueId val="{00000000-CEED-4451-A650-6E559F87EE7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40.67</c:v>
                </c:pt>
                <c:pt idx="1">
                  <c:v>48.01</c:v>
                </c:pt>
                <c:pt idx="2">
                  <c:v>40.28</c:v>
                </c:pt>
                <c:pt idx="3">
                  <c:v>42.48</c:v>
                </c:pt>
                <c:pt idx="4">
                  <c:v>39.770000000000003</c:v>
                </c:pt>
              </c:numCache>
            </c:numRef>
          </c:val>
          <c:smooth val="0"/>
          <c:extLst>
            <c:ext xmlns:c16="http://schemas.microsoft.com/office/drawing/2014/chart" uri="{C3380CC4-5D6E-409C-BE32-E72D297353CC}">
              <c16:uniqueId val="{00000001-CEED-4451-A650-6E559F87EE7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97.35</c:v>
                </c:pt>
                <c:pt idx="2">
                  <c:v>100</c:v>
                </c:pt>
                <c:pt idx="3">
                  <c:v>99.06</c:v>
                </c:pt>
                <c:pt idx="4">
                  <c:v>98.57</c:v>
                </c:pt>
              </c:numCache>
            </c:numRef>
          </c:val>
          <c:extLst>
            <c:ext xmlns:c16="http://schemas.microsoft.com/office/drawing/2014/chart" uri="{C3380CC4-5D6E-409C-BE32-E72D297353CC}">
              <c16:uniqueId val="{00000000-681E-4BCB-A612-C2A280E4A1F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89.47</c:v>
                </c:pt>
                <c:pt idx="1">
                  <c:v>91.18</c:v>
                </c:pt>
                <c:pt idx="2">
                  <c:v>90.78</c:v>
                </c:pt>
                <c:pt idx="3">
                  <c:v>90.73</c:v>
                </c:pt>
                <c:pt idx="4">
                  <c:v>91.64</c:v>
                </c:pt>
              </c:numCache>
            </c:numRef>
          </c:val>
          <c:smooth val="0"/>
          <c:extLst>
            <c:ext xmlns:c16="http://schemas.microsoft.com/office/drawing/2014/chart" uri="{C3380CC4-5D6E-409C-BE32-E72D297353CC}">
              <c16:uniqueId val="{00000001-681E-4BCB-A612-C2A280E4A1F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81.900000000000006</c:v>
                </c:pt>
                <c:pt idx="1">
                  <c:v>82.41</c:v>
                </c:pt>
                <c:pt idx="2">
                  <c:v>78.5</c:v>
                </c:pt>
                <c:pt idx="3">
                  <c:v>82.9</c:v>
                </c:pt>
                <c:pt idx="4">
                  <c:v>76.290000000000006</c:v>
                </c:pt>
              </c:numCache>
            </c:numRef>
          </c:val>
          <c:extLst>
            <c:ext xmlns:c16="http://schemas.microsoft.com/office/drawing/2014/chart" uri="{C3380CC4-5D6E-409C-BE32-E72D297353CC}">
              <c16:uniqueId val="{00000000-B417-486E-AB5E-0FB969086B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17-486E-AB5E-0FB969086B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2B-43B3-B722-9FDED96804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B-43B3-B722-9FDED96804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63-421A-AE65-C5101B973B6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63-421A-AE65-C5101B973B6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7C-4863-85A6-3CCF4EC578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7C-4863-85A6-3CCF4EC578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59-41FF-8A36-23A361EAED2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59-41FF-8A36-23A361EAED2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E7-45F9-9AB4-D527FEEC242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438.26</c:v>
                </c:pt>
                <c:pt idx="1">
                  <c:v>506.14</c:v>
                </c:pt>
                <c:pt idx="2">
                  <c:v>544.96</c:v>
                </c:pt>
                <c:pt idx="3">
                  <c:v>406.44</c:v>
                </c:pt>
                <c:pt idx="4">
                  <c:v>254.5</c:v>
                </c:pt>
              </c:numCache>
            </c:numRef>
          </c:val>
          <c:smooth val="0"/>
          <c:extLst>
            <c:ext xmlns:c16="http://schemas.microsoft.com/office/drawing/2014/chart" uri="{C3380CC4-5D6E-409C-BE32-E72D297353CC}">
              <c16:uniqueId val="{00000001-43E7-45F9-9AB4-D527FEEC242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52.9</c:v>
                </c:pt>
                <c:pt idx="1">
                  <c:v>55.12</c:v>
                </c:pt>
                <c:pt idx="2">
                  <c:v>48.9</c:v>
                </c:pt>
                <c:pt idx="3">
                  <c:v>55.39</c:v>
                </c:pt>
                <c:pt idx="4">
                  <c:v>45.19</c:v>
                </c:pt>
              </c:numCache>
            </c:numRef>
          </c:val>
          <c:extLst>
            <c:ext xmlns:c16="http://schemas.microsoft.com/office/drawing/2014/chart" uri="{C3380CC4-5D6E-409C-BE32-E72D297353CC}">
              <c16:uniqueId val="{00000000-1C48-471F-A02F-F42AB5E8F49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39.86</c:v>
                </c:pt>
                <c:pt idx="1">
                  <c:v>35.86</c:v>
                </c:pt>
                <c:pt idx="2">
                  <c:v>42.51</c:v>
                </c:pt>
                <c:pt idx="3">
                  <c:v>35.93</c:v>
                </c:pt>
                <c:pt idx="4">
                  <c:v>36.1</c:v>
                </c:pt>
              </c:numCache>
            </c:numRef>
          </c:val>
          <c:smooth val="0"/>
          <c:extLst>
            <c:ext xmlns:c16="http://schemas.microsoft.com/office/drawing/2014/chart" uri="{C3380CC4-5D6E-409C-BE32-E72D297353CC}">
              <c16:uniqueId val="{00000001-1C48-471F-A02F-F42AB5E8F49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544.4</c:v>
                </c:pt>
                <c:pt idx="1">
                  <c:v>561.70000000000005</c:v>
                </c:pt>
                <c:pt idx="2">
                  <c:v>633.1</c:v>
                </c:pt>
                <c:pt idx="3">
                  <c:v>400.47</c:v>
                </c:pt>
                <c:pt idx="4">
                  <c:v>378.6</c:v>
                </c:pt>
              </c:numCache>
            </c:numRef>
          </c:val>
          <c:extLst>
            <c:ext xmlns:c16="http://schemas.microsoft.com/office/drawing/2014/chart" uri="{C3380CC4-5D6E-409C-BE32-E72D297353CC}">
              <c16:uniqueId val="{00000000-A0CB-4AF6-85F9-C801D90593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451.49</c:v>
                </c:pt>
                <c:pt idx="1">
                  <c:v>448.63</c:v>
                </c:pt>
                <c:pt idx="2">
                  <c:v>447.34</c:v>
                </c:pt>
                <c:pt idx="3">
                  <c:v>499.55</c:v>
                </c:pt>
                <c:pt idx="4">
                  <c:v>529.77</c:v>
                </c:pt>
              </c:numCache>
            </c:numRef>
          </c:val>
          <c:smooth val="0"/>
          <c:extLst>
            <c:ext xmlns:c16="http://schemas.microsoft.com/office/drawing/2014/chart" uri="{C3380CC4-5D6E-409C-BE32-E72D297353CC}">
              <c16:uniqueId val="{00000001-A0CB-4AF6-85F9-C801D90593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福島県　磐梯町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林業集落排水</v>
      </c>
      <c r="Q8" s="60"/>
      <c r="R8" s="60"/>
      <c r="S8" s="60"/>
      <c r="T8" s="60"/>
      <c r="U8" s="60"/>
      <c r="V8" s="60"/>
      <c r="W8" s="60" t="str">
        <f>データ!L6</f>
        <v>G2</v>
      </c>
      <c r="X8" s="60"/>
      <c r="Y8" s="60"/>
      <c r="Z8" s="60"/>
      <c r="AA8" s="60"/>
      <c r="AB8" s="60"/>
      <c r="AC8" s="60"/>
      <c r="AD8" s="61" t="str">
        <f>データ!$M$6</f>
        <v>非設置</v>
      </c>
      <c r="AE8" s="61"/>
      <c r="AF8" s="61"/>
      <c r="AG8" s="61"/>
      <c r="AH8" s="61"/>
      <c r="AI8" s="61"/>
      <c r="AJ8" s="61"/>
      <c r="AK8" s="3"/>
      <c r="AL8" s="49">
        <f>データ!S6</f>
        <v>3349</v>
      </c>
      <c r="AM8" s="49"/>
      <c r="AN8" s="49"/>
      <c r="AO8" s="49"/>
      <c r="AP8" s="49"/>
      <c r="AQ8" s="49"/>
      <c r="AR8" s="49"/>
      <c r="AS8" s="49"/>
      <c r="AT8" s="48">
        <f>データ!T6</f>
        <v>59.77</v>
      </c>
      <c r="AU8" s="48"/>
      <c r="AV8" s="48"/>
      <c r="AW8" s="48"/>
      <c r="AX8" s="48"/>
      <c r="AY8" s="48"/>
      <c r="AZ8" s="48"/>
      <c r="BA8" s="48"/>
      <c r="BB8" s="48">
        <f>データ!U6</f>
        <v>56.03</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6.34</v>
      </c>
      <c r="Q10" s="48"/>
      <c r="R10" s="48"/>
      <c r="S10" s="48"/>
      <c r="T10" s="48"/>
      <c r="U10" s="48"/>
      <c r="V10" s="48"/>
      <c r="W10" s="48">
        <f>データ!Q6</f>
        <v>100</v>
      </c>
      <c r="X10" s="48"/>
      <c r="Y10" s="48"/>
      <c r="Z10" s="48"/>
      <c r="AA10" s="48"/>
      <c r="AB10" s="48"/>
      <c r="AC10" s="48"/>
      <c r="AD10" s="49">
        <f>データ!R6</f>
        <v>3072</v>
      </c>
      <c r="AE10" s="49"/>
      <c r="AF10" s="49"/>
      <c r="AG10" s="49"/>
      <c r="AH10" s="49"/>
      <c r="AI10" s="49"/>
      <c r="AJ10" s="49"/>
      <c r="AK10" s="2"/>
      <c r="AL10" s="49">
        <f>データ!V6</f>
        <v>210</v>
      </c>
      <c r="AM10" s="49"/>
      <c r="AN10" s="49"/>
      <c r="AO10" s="49"/>
      <c r="AP10" s="49"/>
      <c r="AQ10" s="49"/>
      <c r="AR10" s="49"/>
      <c r="AS10" s="49"/>
      <c r="AT10" s="48">
        <f>データ!W6</f>
        <v>0.12</v>
      </c>
      <c r="AU10" s="48"/>
      <c r="AV10" s="48"/>
      <c r="AW10" s="48"/>
      <c r="AX10" s="48"/>
      <c r="AY10" s="48"/>
      <c r="AZ10" s="48"/>
      <c r="BA10" s="48"/>
      <c r="BB10" s="48">
        <f>データ!X6</f>
        <v>1750</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118</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119</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120</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【281.54】</v>
      </c>
      <c r="I86" s="12" t="str">
        <f>データ!CA6</f>
        <v>【35.92】</v>
      </c>
      <c r="J86" s="12" t="str">
        <f>データ!CL6</f>
        <v>【527.91】</v>
      </c>
      <c r="K86" s="12" t="str">
        <f>データ!CW6</f>
        <v>【40.17】</v>
      </c>
      <c r="L86" s="12" t="str">
        <f>データ!DH6</f>
        <v>【91.09】</v>
      </c>
      <c r="M86" s="12" t="s">
        <v>43</v>
      </c>
      <c r="N86" s="12" t="s">
        <v>43</v>
      </c>
      <c r="O86" s="12" t="str">
        <f>データ!EO6</f>
        <v>【0.00】</v>
      </c>
    </row>
  </sheetData>
  <sheetProtection algorithmName="SHA-512" hashValue="u1zY+H/B9uwBZpcN8f35Ul/hnfLtemRHcRnZWahw06RXgUTkzlJqNqK4esjlK5nqkfXFmq5hQ31qVDytHzyAzQ==" saltValue="RYPp9EClfCnFPySaGLw9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74071</v>
      </c>
      <c r="D6" s="19">
        <f t="shared" si="3"/>
        <v>47</v>
      </c>
      <c r="E6" s="19">
        <f t="shared" si="3"/>
        <v>17</v>
      </c>
      <c r="F6" s="19">
        <f t="shared" si="3"/>
        <v>7</v>
      </c>
      <c r="G6" s="19">
        <f t="shared" si="3"/>
        <v>0</v>
      </c>
      <c r="H6" s="19" t="str">
        <f t="shared" si="3"/>
        <v>福島県　磐梯町</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6.34</v>
      </c>
      <c r="Q6" s="20">
        <f t="shared" si="3"/>
        <v>100</v>
      </c>
      <c r="R6" s="20">
        <f t="shared" si="3"/>
        <v>3072</v>
      </c>
      <c r="S6" s="20">
        <f t="shared" si="3"/>
        <v>3349</v>
      </c>
      <c r="T6" s="20">
        <f t="shared" si="3"/>
        <v>59.77</v>
      </c>
      <c r="U6" s="20">
        <f t="shared" si="3"/>
        <v>56.03</v>
      </c>
      <c r="V6" s="20">
        <f t="shared" si="3"/>
        <v>210</v>
      </c>
      <c r="W6" s="20">
        <f t="shared" si="3"/>
        <v>0.12</v>
      </c>
      <c r="X6" s="20">
        <f t="shared" si="3"/>
        <v>1750</v>
      </c>
      <c r="Y6" s="21">
        <f>IF(Y7="",NA(),Y7)</f>
        <v>81.900000000000006</v>
      </c>
      <c r="Z6" s="21">
        <f t="shared" ref="Z6:AH6" si="4">IF(Z7="",NA(),Z7)</f>
        <v>82.41</v>
      </c>
      <c r="AA6" s="21">
        <f t="shared" si="4"/>
        <v>78.5</v>
      </c>
      <c r="AB6" s="21">
        <f t="shared" si="4"/>
        <v>82.9</v>
      </c>
      <c r="AC6" s="21">
        <f t="shared" si="4"/>
        <v>76.290000000000006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438.26</v>
      </c>
      <c r="BL6" s="21">
        <f t="shared" si="7"/>
        <v>506.14</v>
      </c>
      <c r="BM6" s="21">
        <f t="shared" si="7"/>
        <v>544.96</v>
      </c>
      <c r="BN6" s="21">
        <f t="shared" si="7"/>
        <v>406.44</v>
      </c>
      <c r="BO6" s="21">
        <f t="shared" si="7"/>
        <v>254.5</v>
      </c>
      <c r="BP6" s="20" t="str">
        <f>IF(BP7="","",IF(BP7="-","【-】","【"&amp;SUBSTITUTE(TEXT(BP7,"#,##0.00"),"-","△")&amp;"】"))</f>
        <v>【281.54】</v>
      </c>
      <c r="BQ6" s="21">
        <f>IF(BQ7="",NA(),BQ7)</f>
        <v>52.9</v>
      </c>
      <c r="BR6" s="21">
        <f t="shared" ref="BR6:BZ6" si="8">IF(BR7="",NA(),BR7)</f>
        <v>55.12</v>
      </c>
      <c r="BS6" s="21">
        <f t="shared" si="8"/>
        <v>48.9</v>
      </c>
      <c r="BT6" s="21">
        <f t="shared" si="8"/>
        <v>55.39</v>
      </c>
      <c r="BU6" s="21">
        <f t="shared" si="8"/>
        <v>45.19</v>
      </c>
      <c r="BV6" s="21">
        <f t="shared" si="8"/>
        <v>39.86</v>
      </c>
      <c r="BW6" s="21">
        <f t="shared" si="8"/>
        <v>35.86</v>
      </c>
      <c r="BX6" s="21">
        <f t="shared" si="8"/>
        <v>42.51</v>
      </c>
      <c r="BY6" s="21">
        <f t="shared" si="8"/>
        <v>35.93</v>
      </c>
      <c r="BZ6" s="21">
        <f t="shared" si="8"/>
        <v>36.1</v>
      </c>
      <c r="CA6" s="20" t="str">
        <f>IF(CA7="","",IF(CA7="-","【-】","【"&amp;SUBSTITUTE(TEXT(CA7,"#,##0.00"),"-","△")&amp;"】"))</f>
        <v>【35.92】</v>
      </c>
      <c r="CB6" s="21">
        <f>IF(CB7="",NA(),CB7)</f>
        <v>544.4</v>
      </c>
      <c r="CC6" s="21">
        <f t="shared" ref="CC6:CK6" si="9">IF(CC7="",NA(),CC7)</f>
        <v>561.70000000000005</v>
      </c>
      <c r="CD6" s="21">
        <f t="shared" si="9"/>
        <v>633.1</v>
      </c>
      <c r="CE6" s="21">
        <f t="shared" si="9"/>
        <v>400.47</v>
      </c>
      <c r="CF6" s="21">
        <f t="shared" si="9"/>
        <v>378.6</v>
      </c>
      <c r="CG6" s="21">
        <f t="shared" si="9"/>
        <v>451.49</v>
      </c>
      <c r="CH6" s="21">
        <f t="shared" si="9"/>
        <v>448.63</v>
      </c>
      <c r="CI6" s="21">
        <f t="shared" si="9"/>
        <v>447.34</v>
      </c>
      <c r="CJ6" s="21">
        <f t="shared" si="9"/>
        <v>499.55</v>
      </c>
      <c r="CK6" s="21">
        <f t="shared" si="9"/>
        <v>529.77</v>
      </c>
      <c r="CL6" s="20" t="str">
        <f>IF(CL7="","",IF(CL7="-","【-】","【"&amp;SUBSTITUTE(TEXT(CL7,"#,##0.00"),"-","△")&amp;"】"))</f>
        <v>【527.91】</v>
      </c>
      <c r="CM6" s="21">
        <f>IF(CM7="",NA(),CM7)</f>
        <v>27.84</v>
      </c>
      <c r="CN6" s="21">
        <f t="shared" ref="CN6:CV6" si="10">IF(CN7="",NA(),CN7)</f>
        <v>27.84</v>
      </c>
      <c r="CO6" s="21">
        <f t="shared" si="10"/>
        <v>27.84</v>
      </c>
      <c r="CP6" s="21">
        <f t="shared" si="10"/>
        <v>27.84</v>
      </c>
      <c r="CQ6" s="21">
        <f t="shared" si="10"/>
        <v>27.84</v>
      </c>
      <c r="CR6" s="21">
        <f t="shared" si="10"/>
        <v>40.67</v>
      </c>
      <c r="CS6" s="21">
        <f t="shared" si="10"/>
        <v>48.01</v>
      </c>
      <c r="CT6" s="21">
        <f t="shared" si="10"/>
        <v>40.28</v>
      </c>
      <c r="CU6" s="21">
        <f t="shared" si="10"/>
        <v>42.48</v>
      </c>
      <c r="CV6" s="21">
        <f t="shared" si="10"/>
        <v>39.770000000000003</v>
      </c>
      <c r="CW6" s="20" t="str">
        <f>IF(CW7="","",IF(CW7="-","【-】","【"&amp;SUBSTITUTE(TEXT(CW7,"#,##0.00"),"-","△")&amp;"】"))</f>
        <v>【40.17】</v>
      </c>
      <c r="CX6" s="21">
        <f>IF(CX7="",NA(),CX7)</f>
        <v>100</v>
      </c>
      <c r="CY6" s="21">
        <f t="shared" ref="CY6:DG6" si="11">IF(CY7="",NA(),CY7)</f>
        <v>97.35</v>
      </c>
      <c r="CZ6" s="21">
        <f t="shared" si="11"/>
        <v>100</v>
      </c>
      <c r="DA6" s="21">
        <f t="shared" si="11"/>
        <v>99.06</v>
      </c>
      <c r="DB6" s="21">
        <f t="shared" si="11"/>
        <v>98.57</v>
      </c>
      <c r="DC6" s="21">
        <f t="shared" si="11"/>
        <v>89.47</v>
      </c>
      <c r="DD6" s="21">
        <f t="shared" si="11"/>
        <v>91.18</v>
      </c>
      <c r="DE6" s="21">
        <f t="shared" si="11"/>
        <v>90.78</v>
      </c>
      <c r="DF6" s="21">
        <f t="shared" si="11"/>
        <v>90.73</v>
      </c>
      <c r="DG6" s="21">
        <f t="shared" si="11"/>
        <v>91.64</v>
      </c>
      <c r="DH6" s="20" t="str">
        <f>IF(DH7="","",IF(DH7="-","【-】","【"&amp;SUBSTITUTE(TEXT(DH7,"#,##0.00"),"-","△")&amp;"】"))</f>
        <v>【91.09】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74071</v>
      </c>
      <c r="D7" s="23">
        <v>47</v>
      </c>
      <c r="E7" s="23">
        <v>17</v>
      </c>
      <c r="F7" s="23">
        <v>7</v>
      </c>
      <c r="G7" s="23">
        <v>0</v>
      </c>
      <c r="H7" s="23" t="s">
        <v>98</v>
      </c>
      <c r="I7" s="23" t="s">
        <v>99</v>
      </c>
      <c r="J7" s="23" t="s">
        <v>100</v>
      </c>
      <c r="K7" s="23" t="s">
        <v>101</v>
      </c>
      <c r="L7" s="23" t="s">
        <v>102</v>
      </c>
      <c r="M7" s="23" t="s">
        <v>103</v>
      </c>
      <c r="N7" s="24" t="s">
        <v>104</v>
      </c>
      <c r="O7" s="24" t="s">
        <v>105</v>
      </c>
      <c r="P7" s="24">
        <v>6.34</v>
      </c>
      <c r="Q7" s="24">
        <v>100</v>
      </c>
      <c r="R7" s="24">
        <v>3072</v>
      </c>
      <c r="S7" s="24">
        <v>3349</v>
      </c>
      <c r="T7" s="24">
        <v>59.77</v>
      </c>
      <c r="U7" s="24">
        <v>56.03</v>
      </c>
      <c r="V7" s="24">
        <v>210</v>
      </c>
      <c r="W7" s="24">
        <v>0.12</v>
      </c>
      <c r="X7" s="24">
        <v>1750</v>
      </c>
      <c r="Y7" s="24">
        <v>81.900000000000006</v>
      </c>
      <c r="Z7" s="24">
        <v>82.41</v>
      </c>
      <c r="AA7" s="24">
        <v>78.5</v>
      </c>
      <c r="AB7" s="24">
        <v>82.9</v>
      </c>
      <c r="AC7" s="24">
        <v>76.290000000000006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438.26</v>
      </c>
      <c r="BL7" s="24">
        <v>506.14</v>
      </c>
      <c r="BM7" s="24">
        <v>544.96</v>
      </c>
      <c r="BN7" s="24">
        <v>406.44</v>
      </c>
      <c r="BO7" s="24">
        <v>254.5</v>
      </c>
      <c r="BP7" s="24">
        <v>281.54000000000002</v>
      </c>
      <c r="BQ7" s="24">
        <v>52.9</v>
      </c>
      <c r="BR7" s="24">
        <v>55.12</v>
      </c>
      <c r="BS7" s="24">
        <v>48.9</v>
      </c>
      <c r="BT7" s="24">
        <v>55.39</v>
      </c>
      <c r="BU7" s="24">
        <v>45.19</v>
      </c>
      <c r="BV7" s="24">
        <v>39.86</v>
      </c>
      <c r="BW7" s="24">
        <v>35.86</v>
      </c>
      <c r="BX7" s="24">
        <v>42.51</v>
      </c>
      <c r="BY7" s="24">
        <v>35.93</v>
      </c>
      <c r="BZ7" s="24">
        <v>36.1</v>
      </c>
      <c r="CA7" s="24">
        <v>35.92</v>
      </c>
      <c r="CB7" s="24">
        <v>544.4</v>
      </c>
      <c r="CC7" s="24">
        <v>561.70000000000005</v>
      </c>
      <c r="CD7" s="24">
        <v>633.1</v>
      </c>
      <c r="CE7" s="24">
        <v>400.47</v>
      </c>
      <c r="CF7" s="24">
        <v>378.6</v>
      </c>
      <c r="CG7" s="24">
        <v>451.49</v>
      </c>
      <c r="CH7" s="24">
        <v>448.63</v>
      </c>
      <c r="CI7" s="24">
        <v>447.34</v>
      </c>
      <c r="CJ7" s="24">
        <v>499.55</v>
      </c>
      <c r="CK7" s="24">
        <v>529.77</v>
      </c>
      <c r="CL7" s="24">
        <v>527.91</v>
      </c>
      <c r="CM7" s="24">
        <v>27.84</v>
      </c>
      <c r="CN7" s="24">
        <v>27.84</v>
      </c>
      <c r="CO7" s="24">
        <v>27.84</v>
      </c>
      <c r="CP7" s="24">
        <v>27.84</v>
      </c>
      <c r="CQ7" s="24">
        <v>27.84</v>
      </c>
      <c r="CR7" s="24">
        <v>40.67</v>
      </c>
      <c r="CS7" s="24">
        <v>48.01</v>
      </c>
      <c r="CT7" s="24">
        <v>40.28</v>
      </c>
      <c r="CU7" s="24">
        <v>42.48</v>
      </c>
      <c r="CV7" s="24">
        <v>39.770000000000003</v>
      </c>
      <c r="CW7" s="24">
        <v>40.17</v>
      </c>
      <c r="CX7" s="24">
        <v>100</v>
      </c>
      <c r="CY7" s="24">
        <v>97.35</v>
      </c>
      <c r="CZ7" s="24">
        <v>100</v>
      </c>
      <c r="DA7" s="24">
        <v>99.06</v>
      </c>
      <c r="DB7" s="24">
        <v>98.57</v>
      </c>
      <c r="DC7" s="24">
        <v>89.47</v>
      </c>
      <c r="DD7" s="24">
        <v>91.18</v>
      </c>
      <c r="DE7" s="24">
        <v>90.78</v>
      </c>
      <c r="DF7" s="24">
        <v>90.73</v>
      </c>
      <c r="DG7" s="24">
        <v>91.64</v>
      </c>
      <c r="DH7" s="24">
        <v>91.09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