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172.26.127.155\全庁共有\01_本庁\09_環境水道課\03_業務係\403_企業会計の調査に関する事項\02_経営比較分析（１月）\20230113_05_R04年調査（R03年度分）\02 作成\"/>
    </mc:Choice>
  </mc:AlternateContent>
  <xr:revisionPtr revIDLastSave="0" documentId="13_ncr:1_{7717D5B8-E822-4FCC-9911-D7FB43FDCE03}" xr6:coauthVersionLast="47" xr6:coauthVersionMax="47" xr10:uidLastSave="{00000000-0000-0000-0000-000000000000}"/>
  <workbookProtection workbookAlgorithmName="SHA-512" workbookHashValue="Ybwt/oSshPbS/LOHBqcNzHMLogllZ6G44xEsGuHAqZR7EeGHDOFYC1xeyDAwWxTkj1tvc8q5Vly/itEkFuQ3Kg==" workbookSaltValue="8uKbMtQDpBgN7EL0iq/sf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BB8" i="4" s="1"/>
  <c r="T6" i="5"/>
  <c r="S6" i="5"/>
  <c r="AL8" i="4" s="1"/>
  <c r="R6" i="5"/>
  <c r="AD10" i="4" s="1"/>
  <c r="Q6" i="5"/>
  <c r="W10" i="4" s="1"/>
  <c r="P6" i="5"/>
  <c r="O6" i="5"/>
  <c r="I10" i="4" s="1"/>
  <c r="N6" i="5"/>
  <c r="B10" i="4" s="1"/>
  <c r="M6" i="5"/>
  <c r="AD8" i="4" s="1"/>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L10" i="4"/>
  <c r="P10" i="4"/>
  <c r="AT8" i="4"/>
  <c r="W8" i="4"/>
  <c r="I8" i="4"/>
  <c r="B6" i="4"/>
</calcChain>
</file>

<file path=xl/sharedStrings.xml><?xml version="1.0" encoding="utf-8"?>
<sst xmlns="http://schemas.openxmlformats.org/spreadsheetml/2006/main" count="319" uniqueCount="117">
  <si>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</si>
  <si>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</si>
  <si>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</si>
  <si>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</si>
  <si>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</si>
  <si>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</si>
  <si>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</si>
  <si>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</si>
  <si>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</si>
  <si>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</si>
  <si>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</si>
  <si>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</si>
  <si>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</si>
  <si>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</si>
  <si>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</si>
  <si>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</si>
  <si>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</si>
  <si>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</si>
  <si>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</si>
  <si>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</si>
  <si>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</si>
  <si>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</si>
  <si>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</si>
  <si>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</si>
  <si>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</si>
  <si>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</si>
  <si>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</si>
  <si>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</si>
  <si>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</si>
  <si>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</si>
  <si>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</si>
  <si>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</si>
  <si>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</si>
  <si>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</si>
  <si>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</si>
  <si>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</si>
  <si>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</si>
  <si>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</si>
  <si>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</si>
  <si>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</si>
  <si>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</si>
  <si>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</si>
  <si>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</si>
  <si>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</si>
  <si>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</si>
  <si>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</si>
  <si>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</si>
  <si>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</si>
  <si>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</si>
  <si>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</si>
  <si>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</si>
  <si>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</si>
  <si>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</si>
  <si>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</si>
  <si>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</si>
  <si>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</si>
  <si>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</si>
  <si>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</si>
  <si>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</si>
  <si>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</si>
  <si>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</si>
  <si>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</si>
  <si>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</si>
  <si>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</si>
  <si>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</si>
  <si>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</si>
  <si>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</si>
  <si>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</si>
  <si>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</si>
  <si>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</si>
  <si>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</si>
  <si>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</si>
  <si>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</si>
  <si>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</si>
  <si>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</si>
  <si>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</si>
  <si>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</si>
  <si>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</si>
  <si>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</si>
  <si>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</si>
  <si>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</si>
  <si>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</si>
  <si>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</si>
  <si>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</si>
  <si>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</si>
  <si>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</si>
  <si>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</si>
  <si>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</si>
  <si>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</si>
  <si>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</si>
  <si>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</si>
  <si>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</si>
  <si>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</si>
  <si>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</si>
  <si>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</si>
  <si>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</si>
  <si>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</si>
  <si>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法適用</t>
  </si>
  <si>
    <t>下水道事業</t>
  </si>
  <si>
    <t>林業集落排水</t>
  </si>
  <si>
    <t>G2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</si>
  <si>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</si>
  <si>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</si>
  <si>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</si>
  <si>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</si>
  <si>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</si>
  <si>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</si>
  <si>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</si>
  <si>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</si>
  <si>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</si>
  <si>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</si>
  <si>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</si>
  <si>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</si>
  <si>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</si>
  <si>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現在のところ、施設・設備の老朽化に伴う修繕費及び更新投資の増大はみられませんが、人口減少による使用料収入の減少が懸念されます。　
　安定した経営を行うためにも、使用料改定を視野に入れた経営戦略の見直しを行うなど、長期的な経営改善が必要です。</t>
    <phoneticPr fontId="4"/>
  </si>
  <si>
    <t>　供用開始後、20年以上が経過していますが、管渠の老朽化はみられません。</t>
    <rPh sb="9" eb="10">
      <t>ネン</t>
    </rPh>
    <rPh sb="10" eb="12">
      <t>イジョウ</t>
    </rPh>
    <phoneticPr fontId="4"/>
  </si>
  <si>
    <t xml:space="preserve">　『①経常収支比率』は、単年度収支で赤字となっています。人口減少の影響により使用料収入が年々減少していくことから、使用料の改定などの対策が急務となっています。
　『②累積欠損金比率』は、公営企業会計適用初年度であり、特別会計時の消費税確定申告による影響であるため、次年度以降は解消されると見込んでいます。
　『③流動比率』が100％を下回っていますが、企業債償還金については一般会計からの繰入により補填されるため、経営に大きな影響はないと見込んでいます。
　『④経費回収率』は、100％を下回っている状況であることから、使用料改定も視野に入れた対策が必要と考えます。
　『⑥汚水処理原価』は、類似団体平均値より低い数値となっており、効率的な汚水処理が実施されていると考えられます。
　『⑦施設利用率』は、人口減少により整備当初に比べ過大なスペックとなっていることを示していることから、ダウンサイジングを進めるなどの改善が必要です。
　『⑧水洗化率』は、面整備がほぼ完了しており、接続人口と処理区域内人口が同様の割合で減少傾向にあることから、ほぼ横ばいで推移すると見込んでいます。
</t>
    <rPh sb="3" eb="5">
      <t>ケイジョウ</t>
    </rPh>
    <rPh sb="5" eb="7">
      <t>シュウシ</t>
    </rPh>
    <rPh sb="12" eb="15">
      <t>タンネンド</t>
    </rPh>
    <rPh sb="15" eb="17">
      <t>シュウシ</t>
    </rPh>
    <rPh sb="18" eb="20">
      <t>アカジ</t>
    </rPh>
    <rPh sb="28" eb="30">
      <t>ジンコウ</t>
    </rPh>
    <rPh sb="30" eb="32">
      <t>ゲンショウ</t>
    </rPh>
    <rPh sb="33" eb="35">
      <t>エイキョウ</t>
    </rPh>
    <rPh sb="38" eb="41">
      <t>シヨウリョウ</t>
    </rPh>
    <rPh sb="41" eb="43">
      <t>シュウニュウ</t>
    </rPh>
    <rPh sb="44" eb="46">
      <t>ネンネン</t>
    </rPh>
    <rPh sb="46" eb="48">
      <t>ゲンショウ</t>
    </rPh>
    <rPh sb="57" eb="60">
      <t>シヨウリョウ</t>
    </rPh>
    <rPh sb="61" eb="63">
      <t>カイテイ</t>
    </rPh>
    <rPh sb="66" eb="68">
      <t>タイサク</t>
    </rPh>
    <rPh sb="69" eb="71">
      <t>キュウム</t>
    </rPh>
    <rPh sb="83" eb="85">
      <t>ルイセキ</t>
    </rPh>
    <rPh sb="85" eb="88">
      <t>ケッソンキン</t>
    </rPh>
    <rPh sb="88" eb="90">
      <t>ヒリツ</t>
    </rPh>
    <rPh sb="93" eb="95">
      <t>コウエイ</t>
    </rPh>
    <rPh sb="95" eb="97">
      <t>キギョウ</t>
    </rPh>
    <rPh sb="97" eb="99">
      <t>カイケイ</t>
    </rPh>
    <rPh sb="99" eb="101">
      <t>テキヨウ</t>
    </rPh>
    <rPh sb="101" eb="104">
      <t>ショネンド</t>
    </rPh>
    <rPh sb="199" eb="201">
      <t>ホテン</t>
    </rPh>
    <rPh sb="207" eb="209">
      <t>ケイエイ</t>
    </rPh>
    <rPh sb="210" eb="211">
      <t>オオ</t>
    </rPh>
    <rPh sb="213" eb="215">
      <t>エイキョウ</t>
    </rPh>
    <rPh sb="219" eb="221">
      <t>ミコ</t>
    </rPh>
    <rPh sb="231" eb="233">
      <t>ケイヒ</t>
    </rPh>
    <rPh sb="233" eb="236">
      <t>カイシュウリツ</t>
    </rPh>
    <rPh sb="244" eb="246">
      <t>シタマワ</t>
    </rPh>
    <rPh sb="250" eb="252">
      <t>ジョウキョウ</t>
    </rPh>
    <rPh sb="260" eb="263">
      <t>シヨウリョウ</t>
    </rPh>
    <rPh sb="263" eb="265">
      <t>カイテイ</t>
    </rPh>
    <rPh sb="266" eb="268">
      <t>シヤ</t>
    </rPh>
    <rPh sb="269" eb="270">
      <t>イ</t>
    </rPh>
    <rPh sb="272" eb="274">
      <t>タイサク</t>
    </rPh>
    <rPh sb="275" eb="277">
      <t>ヒツヨウ</t>
    </rPh>
    <rPh sb="278" eb="279">
      <t>カンガ</t>
    </rPh>
    <rPh sb="287" eb="289">
      <t>オスイ</t>
    </rPh>
    <rPh sb="289" eb="291">
      <t>ショリ</t>
    </rPh>
    <rPh sb="291" eb="293">
      <t>ゲンカ</t>
    </rPh>
    <rPh sb="296" eb="298">
      <t>ルイジ</t>
    </rPh>
    <rPh sb="298" eb="300">
      <t>ダンタイ</t>
    </rPh>
    <rPh sb="300" eb="303">
      <t>ヘイキンチ</t>
    </rPh>
    <rPh sb="305" eb="306">
      <t>ヒク</t>
    </rPh>
    <rPh sb="307" eb="309">
      <t>スウチ</t>
    </rPh>
    <rPh sb="316" eb="319">
      <t>コウリツテキ</t>
    </rPh>
    <rPh sb="320" eb="322">
      <t>オスイ</t>
    </rPh>
    <rPh sb="322" eb="324">
      <t>ショリ</t>
    </rPh>
    <rPh sb="325" eb="327">
      <t>ジッシ</t>
    </rPh>
    <rPh sb="333" eb="334">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</si>
</sst>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325-4A32-9687-3F527C00642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325-4A32-9687-3F527C00642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21.95</c:v>
                </c:pt>
              </c:numCache>
            </c:numRef>
          </c:val>
          <c:extLst>
            <c:ext xmlns:c16="http://schemas.microsoft.com/office/drawing/2014/chart" uri="{C3380CC4-5D6E-409C-BE32-E72D297353CC}">
              <c16:uniqueId val="{00000000-E70C-4FD2-AC54-538A9CEC634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39.770000000000003</c:v>
                </c:pt>
              </c:numCache>
            </c:numRef>
          </c:val>
          <c:smooth val="0"/>
          <c:extLst>
            <c:ext xmlns:c16="http://schemas.microsoft.com/office/drawing/2014/chart" uri="{C3380CC4-5D6E-409C-BE32-E72D297353CC}">
              <c16:uniqueId val="{00000001-E70C-4FD2-AC54-538A9CEC634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0</c:v>
                </c:pt>
                <c:pt idx="4">
                  <c:v>88.57</c:v>
                </c:pt>
              </c:numCache>
            </c:numRef>
          </c:val>
          <c:extLst>
            <c:ext xmlns:c16="http://schemas.microsoft.com/office/drawing/2014/chart" uri="{C3380CC4-5D6E-409C-BE32-E72D297353CC}">
              <c16:uniqueId val="{00000000-1D24-4D51-B413-1CBD8BCA3CE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91.64</c:v>
                </c:pt>
              </c:numCache>
            </c:numRef>
          </c:val>
          <c:smooth val="0"/>
          <c:extLst>
            <c:ext xmlns:c16="http://schemas.microsoft.com/office/drawing/2014/chart" uri="{C3380CC4-5D6E-409C-BE32-E72D297353CC}">
              <c16:uniqueId val="{00000001-1D24-4D51-B413-1CBD8BCA3CE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0</c:v>
                </c:pt>
                <c:pt idx="4">
                  <c:v>96.62</c:v>
                </c:pt>
              </c:numCache>
            </c:numRef>
          </c:val>
          <c:extLst>
            <c:ext xmlns:c16="http://schemas.microsoft.com/office/drawing/2014/chart" uri="{C3380CC4-5D6E-409C-BE32-E72D297353CC}">
              <c16:uniqueId val="{00000000-B7E5-4C0A-AE45-1F75D21B63F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94.43</c:v>
                </c:pt>
              </c:numCache>
            </c:numRef>
          </c:val>
          <c:smooth val="0"/>
          <c:extLst>
            <c:ext xmlns:c16="http://schemas.microsoft.com/office/drawing/2014/chart" uri="{C3380CC4-5D6E-409C-BE32-E72D297353CC}">
              <c16:uniqueId val="{00000001-B7E5-4C0A-AE45-1F75D21B63F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0</c:v>
                </c:pt>
                <c:pt idx="4">
                  <c:v>3</c:v>
                </c:pt>
              </c:numCache>
            </c:numRef>
          </c:val>
          <c:extLst>
            <c:ext xmlns:c16="http://schemas.microsoft.com/office/drawing/2014/chart" uri="{C3380CC4-5D6E-409C-BE32-E72D297353CC}">
              <c16:uniqueId val="{00000000-E2B3-4B14-AA45-5F3AF0E5E63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36.130000000000003</c:v>
                </c:pt>
              </c:numCache>
            </c:numRef>
          </c:val>
          <c:smooth val="0"/>
          <c:extLst>
            <c:ext xmlns:c16="http://schemas.microsoft.com/office/drawing/2014/chart" uri="{C3380CC4-5D6E-409C-BE32-E72D297353CC}">
              <c16:uniqueId val="{00000001-E2B3-4B14-AA45-5F3AF0E5E63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5A7-4F89-85BA-978748906CC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5A7-4F89-85BA-978748906CC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15.53</c:v>
                </c:pt>
              </c:numCache>
            </c:numRef>
          </c:val>
          <c:extLst>
            <c:ext xmlns:c16="http://schemas.microsoft.com/office/drawing/2014/chart" uri="{C3380CC4-5D6E-409C-BE32-E72D297353CC}">
              <c16:uniqueId val="{00000000-1FED-4D8D-91DF-2FE27E0FC48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528.12</c:v>
                </c:pt>
              </c:numCache>
            </c:numRef>
          </c:val>
          <c:smooth val="0"/>
          <c:extLst>
            <c:ext xmlns:c16="http://schemas.microsoft.com/office/drawing/2014/chart" uri="{C3380CC4-5D6E-409C-BE32-E72D297353CC}">
              <c16:uniqueId val="{00000001-1FED-4D8D-91DF-2FE27E0FC48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0</c:v>
                </c:pt>
                <c:pt idx="4">
                  <c:v>44.75</c:v>
                </c:pt>
              </c:numCache>
            </c:numRef>
          </c:val>
          <c:extLst>
            <c:ext xmlns:c16="http://schemas.microsoft.com/office/drawing/2014/chart" uri="{C3380CC4-5D6E-409C-BE32-E72D297353CC}">
              <c16:uniqueId val="{00000000-B623-4E8E-8BB5-6B253A70A1D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15.34</c:v>
                </c:pt>
              </c:numCache>
            </c:numRef>
          </c:val>
          <c:smooth val="0"/>
          <c:extLst>
            <c:ext xmlns:c16="http://schemas.microsoft.com/office/drawing/2014/chart" uri="{C3380CC4-5D6E-409C-BE32-E72D297353CC}">
              <c16:uniqueId val="{00000001-B623-4E8E-8BB5-6B253A70A1D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C0B-49F7-9445-F5BE72D1EE0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254.5</c:v>
                </c:pt>
              </c:numCache>
            </c:numRef>
          </c:val>
          <c:smooth val="0"/>
          <c:extLst>
            <c:ext xmlns:c16="http://schemas.microsoft.com/office/drawing/2014/chart" uri="{C3380CC4-5D6E-409C-BE32-E72D297353CC}">
              <c16:uniqueId val="{00000001-7C0B-49F7-9445-F5BE72D1EE0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0</c:v>
                </c:pt>
                <c:pt idx="4">
                  <c:v>89.47</c:v>
                </c:pt>
              </c:numCache>
            </c:numRef>
          </c:val>
          <c:extLst>
            <c:ext xmlns:c16="http://schemas.microsoft.com/office/drawing/2014/chart" uri="{C3380CC4-5D6E-409C-BE32-E72D297353CC}">
              <c16:uniqueId val="{00000000-DFA6-4E3E-A328-8DCE9D5664E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36.1</c:v>
                </c:pt>
              </c:numCache>
            </c:numRef>
          </c:val>
          <c:smooth val="0"/>
          <c:extLst>
            <c:ext xmlns:c16="http://schemas.microsoft.com/office/drawing/2014/chart" uri="{C3380CC4-5D6E-409C-BE32-E72D297353CC}">
              <c16:uniqueId val="{00000001-DFA6-4E3E-A328-8DCE9D5664E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0</c:v>
                </c:pt>
                <c:pt idx="4">
                  <c:v>233.51</c:v>
                </c:pt>
              </c:numCache>
            </c:numRef>
          </c:val>
          <c:extLst>
            <c:ext xmlns:c16="http://schemas.microsoft.com/office/drawing/2014/chart" uri="{C3380CC4-5D6E-409C-BE32-E72D297353CC}">
              <c16:uniqueId val="{00000000-3F9C-4CFA-8285-741E93CAAB5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529.77</c:v>
                </c:pt>
              </c:numCache>
            </c:numRef>
          </c:val>
          <c:smooth val="0"/>
          <c:extLst>
            <c:ext xmlns:c16="http://schemas.microsoft.com/office/drawing/2014/chart" uri="{C3380CC4-5D6E-409C-BE32-E72D297353CC}">
              <c16:uniqueId val="{00000001-3F9C-4CFA-8285-741E93CAAB5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【94.43】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【528.12】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【527.91】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I35" sqref="BI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南会津町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林業集落排水</v>
      </c>
      <c r="Q8" s="40"/>
      <c r="R8" s="40"/>
      <c r="S8" s="40"/>
      <c r="T8" s="40"/>
      <c r="U8" s="40"/>
      <c r="V8" s="40"/>
      <c r="W8" s="40" t="str">
        <f>データ!L6</f>
        <v>G2</v>
      </c>
      <c r="X8" s="40"/>
      <c r="Y8" s="40"/>
      <c r="Z8" s="40"/>
      <c r="AA8" s="40"/>
      <c r="AB8" s="40"/>
      <c r="AC8" s="40"/>
      <c r="AD8" s="41" t="str">
        <f>データ!$M$6</f>
        <v>非設置</v>
      </c>
      <c r="AE8" s="41"/>
      <c r="AF8" s="41"/>
      <c r="AG8" s="41"/>
      <c r="AH8" s="41"/>
      <c r="AI8" s="41"/>
      <c r="AJ8" s="41"/>
      <c r="AK8" s="3"/>
      <c r="AL8" s="42">
        <f>データ!S6</f>
        <v>14517</v>
      </c>
      <c r="AM8" s="42"/>
      <c r="AN8" s="42"/>
      <c r="AO8" s="42"/>
      <c r="AP8" s="42"/>
      <c r="AQ8" s="42"/>
      <c r="AR8" s="42"/>
      <c r="AS8" s="42"/>
      <c r="AT8" s="35">
        <f>データ!T6</f>
        <v>886.47</v>
      </c>
      <c r="AU8" s="35"/>
      <c r="AV8" s="35"/>
      <c r="AW8" s="35"/>
      <c r="AX8" s="35"/>
      <c r="AY8" s="35"/>
      <c r="AZ8" s="35"/>
      <c r="BA8" s="35"/>
      <c r="BB8" s="35">
        <f>データ!U6</f>
        <v>16.38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85.22</v>
      </c>
      <c r="J10" s="35"/>
      <c r="K10" s="35"/>
      <c r="L10" s="35"/>
      <c r="M10" s="35"/>
      <c r="N10" s="35"/>
      <c r="O10" s="35"/>
      <c r="P10" s="35">
        <f>データ!P6</f>
        <v>0.24</v>
      </c>
      <c r="Q10" s="35"/>
      <c r="R10" s="35"/>
      <c r="S10" s="35"/>
      <c r="T10" s="35"/>
      <c r="U10" s="35"/>
      <c r="V10" s="35"/>
      <c r="W10" s="35">
        <f>データ!Q6</f>
        <v>87.33</v>
      </c>
      <c r="X10" s="35"/>
      <c r="Y10" s="35"/>
      <c r="Z10" s="35"/>
      <c r="AA10" s="35"/>
      <c r="AB10" s="35"/>
      <c r="AC10" s="35"/>
      <c r="AD10" s="42">
        <f>データ!R6</f>
        <v>4180</v>
      </c>
      <c r="AE10" s="42"/>
      <c r="AF10" s="42"/>
      <c r="AG10" s="42"/>
      <c r="AH10" s="42"/>
      <c r="AI10" s="42"/>
      <c r="AJ10" s="42"/>
      <c r="AK10" s="2"/>
      <c r="AL10" s="42">
        <f>データ!V6</f>
        <v>35</v>
      </c>
      <c r="AM10" s="42"/>
      <c r="AN10" s="42"/>
      <c r="AO10" s="42"/>
      <c r="AP10" s="42"/>
      <c r="AQ10" s="42"/>
      <c r="AR10" s="42"/>
      <c r="AS10" s="42"/>
      <c r="AT10" s="35">
        <f>データ!W6</f>
        <v>0.02</v>
      </c>
      <c r="AU10" s="35"/>
      <c r="AV10" s="35"/>
      <c r="AW10" s="35"/>
      <c r="AX10" s="35"/>
      <c r="AY10" s="35"/>
      <c r="AZ10" s="35"/>
      <c r="BA10" s="35"/>
      <c r="BB10" s="35">
        <f>データ!X6</f>
        <v>1750</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【94.43】</v>
      </c>
      <c r="F85" s="12" t="str">
        <f>データ!AT6</f>
        <v>【528.12】</v>
      </c>
      <c r="G85" s="12" t="str">
        <f>データ!BE6</f>
        <v>【15.34】</v>
      </c>
      <c r="H85" s="12" t="str">
        <f>データ!BP6</f>
        <v>【281.54】</v>
      </c>
      <c r="I85" s="12" t="str">
        <f>データ!CA6</f>
        <v>【35.92】</v>
      </c>
      <c r="J85" s="12" t="str">
        <f>データ!CL6</f>
        <v>【527.91】</v>
      </c>
      <c r="K85" s="12" t="str">
        <f>データ!CW6</f>
        <v>【40.17】</v>
      </c>
      <c r="L85" s="12" t="str">
        <f>データ!DH6</f>
        <v>【91.09】</v>
      </c>
      <c r="M85" s="12" t="str">
        <f>データ!DS6</f>
        <v>【36.13】</v>
      </c>
      <c r="N85" s="12" t="str">
        <f>データ!ED6</f>
        <v>【0.00】</v>
      </c>
      <c r="O85" s="12" t="str">
        <f>データ!EO6</f>
        <v>【0.00】</v>
      </c>
    </row>
  </sheetData>
  <sheetProtection algorithmName="SHA-512" hashValue="Kpvelysyw/PSGvKS/tmifXW/I+Cu0comSO0hyddZCyRqKfObibJiNvKTetaWlNOqqiy/2xZhu0srX8CpWRFo3Q==" saltValue="F76SdKx75cgwF/oNlqcSy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73687</v>
      </c>
      <c r="D6" s="19">
        <f t="shared" si="3"/>
        <v>46</v>
      </c>
      <c r="E6" s="19">
        <f t="shared" si="3"/>
        <v>17</v>
      </c>
      <c r="F6" s="19">
        <f t="shared" si="3"/>
        <v>7</v>
      </c>
      <c r="G6" s="19">
        <f t="shared" si="3"/>
        <v>0</v>
      </c>
      <c r="H6" s="19" t="str">
        <f t="shared" si="3"/>
        <v>福島県　南会津町</v>
      </c>
      <c r="I6" s="19" t="str">
        <f t="shared" si="3"/>
        <v>法適用</v>
      </c>
      <c r="J6" s="19" t="str">
        <f t="shared" si="3"/>
        <v>下水道事業</v>
      </c>
      <c r="K6" s="19" t="str">
        <f t="shared" si="3"/>
        <v>林業集落排水</v>
      </c>
      <c r="L6" s="19" t="str">
        <f t="shared" si="3"/>
        <v>G2</v>
      </c>
      <c r="M6" s="19" t="str">
        <f t="shared" si="3"/>
        <v>非設置</v>
      </c>
      <c r="N6" s="20" t="str">
        <f t="shared" si="3"/>
        <v>-</v>
      </c>
      <c r="O6" s="20">
        <f t="shared" si="3"/>
        <v>85.22</v>
      </c>
      <c r="P6" s="20">
        <f t="shared" si="3"/>
        <v>0.24</v>
      </c>
      <c r="Q6" s="20">
        <f t="shared" si="3"/>
        <v>87.33</v>
      </c>
      <c r="R6" s="20">
        <f t="shared" si="3"/>
        <v>4180</v>
      </c>
      <c r="S6" s="20">
        <f t="shared" si="3"/>
        <v>14517</v>
      </c>
      <c r="T6" s="20">
        <f t="shared" si="3"/>
        <v>886.47</v>
      </c>
      <c r="U6" s="20">
        <f t="shared" si="3"/>
        <v>16.38</v>
      </c>
      <c r="V6" s="20">
        <f t="shared" si="3"/>
        <v>35</v>
      </c>
      <c r="W6" s="20">
        <f t="shared" si="3"/>
        <v>0.02</v>
      </c>
      <c r="X6" s="20">
        <f t="shared" si="3"/>
        <v>1750</v>
      </c>
      <c r="Y6" s="21" t="str">
        <f>IF(Y7="",NA(),Y7)</f>
        <v>-</v>
      </c>
      <c r="Z6" s="21" t="str">
        <f t="shared" ref="Z6:AH6" si="4">IF(Z7="",NA(),Z7)</f>
        <v>-</v>
      </c>
      <c r="AA6" s="21" t="str">
        <f t="shared" si="4"/>
        <v>-</v>
      </c>
      <c r="AB6" s="21" t="str">
        <f t="shared" si="4"/>
        <v>-</v>
      </c>
      <c r="AC6" s="21">
        <f t="shared" si="4"/>
        <v>96.62</v>
      </c>
      <c r="AD6" s="21" t="str">
        <f t="shared" si="4"/>
        <v>-</v>
      </c>
      <c r="AE6" s="21" t="str">
        <f t="shared" si="4"/>
        <v>-</v>
      </c>
      <c r="AF6" s="21" t="str">
        <f t="shared" si="4"/>
        <v>-</v>
      </c>
      <c r="AG6" s="21" t="str">
        <f t="shared" si="4"/>
        <v>-</v>
      </c>
      <c r="AH6" s="21">
        <f t="shared" si="4"/>
        <v>94.43</v>
      </c>
      <c r="AI6" s="20" t="str">
        <f>IF(AI7="","",IF(AI7="-","【-】","【"&amp;SUBSTITUTE(TEXT(AI7,"#,##0.00"),"-","△")&amp;"】"))</f>
        <v>【94.43】</v>
      </c>
      <c r="AJ6" s="21" t="str">
        <f>IF(AJ7="",NA(),AJ7)</f>
        <v>-</v>
      </c>
      <c r="AK6" s="21" t="str">
        <f t="shared" ref="AK6:AS6" si="5">IF(AK7="",NA(),AK7)</f>
        <v>-</v>
      </c>
      <c r="AL6" s="21" t="str">
        <f t="shared" si="5"/>
        <v>-</v>
      </c>
      <c r="AM6" s="21" t="str">
        <f t="shared" si="5"/>
        <v>-</v>
      </c>
      <c r="AN6" s="21">
        <f t="shared" si="5"/>
        <v>15.53</v>
      </c>
      <c r="AO6" s="21" t="str">
        <f t="shared" si="5"/>
        <v>-</v>
      </c>
      <c r="AP6" s="21" t="str">
        <f t="shared" si="5"/>
        <v>-</v>
      </c>
      <c r="AQ6" s="21" t="str">
        <f t="shared" si="5"/>
        <v>-</v>
      </c>
      <c r="AR6" s="21" t="str">
        <f t="shared" si="5"/>
        <v>-</v>
      </c>
      <c r="AS6" s="21">
        <f t="shared" si="5"/>
        <v>528.12</v>
      </c>
      <c r="AT6" s="20" t="str">
        <f>IF(AT7="","",IF(AT7="-","【-】","【"&amp;SUBSTITUTE(TEXT(AT7,"#,##0.00"),"-","△")&amp;"】"))</f>
        <v>【528.12】</v>
      </c>
      <c r="AU6" s="21" t="str">
        <f>IF(AU7="",NA(),AU7)</f>
        <v>-</v>
      </c>
      <c r="AV6" s="21" t="str">
        <f t="shared" ref="AV6:BD6" si="6">IF(AV7="",NA(),AV7)</f>
        <v>-</v>
      </c>
      <c r="AW6" s="21" t="str">
        <f t="shared" si="6"/>
        <v>-</v>
      </c>
      <c r="AX6" s="21" t="str">
        <f t="shared" si="6"/>
        <v>-</v>
      </c>
      <c r="AY6" s="21">
        <f t="shared" si="6"/>
        <v>44.75</v>
      </c>
      <c r="AZ6" s="21" t="str">
        <f t="shared" si="6"/>
        <v>-</v>
      </c>
      <c r="BA6" s="21" t="str">
        <f t="shared" si="6"/>
        <v>-</v>
      </c>
      <c r="BB6" s="21" t="str">
        <f t="shared" si="6"/>
        <v>-</v>
      </c>
      <c r="BC6" s="21" t="str">
        <f t="shared" si="6"/>
        <v>-</v>
      </c>
      <c r="BD6" s="21">
        <f t="shared" si="6"/>
        <v>15.34</v>
      </c>
      <c r="BE6" s="20" t="str">
        <f>IF(BE7="","",IF(BE7="-","【-】","【"&amp;SUBSTITUTE(TEXT(BE7,"#,##0.00"),"-","△")&amp;"】"))</f>
        <v>【15.34】</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254.5</v>
      </c>
      <c r="BP6" s="20" t="str">
        <f>IF(BP7="","",IF(BP7="-","【-】","【"&amp;SUBSTITUTE(TEXT(BP7,"#,##0.00"),"-","△")&amp;"】"))</f>
        <v>【281.54】</v>
      </c>
      <c r="BQ6" s="21" t="str">
        <f>IF(BQ7="",NA(),BQ7)</f>
        <v>-</v>
      </c>
      <c r="BR6" s="21" t="str">
        <f t="shared" ref="BR6:BZ6" si="8">IF(BR7="",NA(),BR7)</f>
        <v>-</v>
      </c>
      <c r="BS6" s="21" t="str">
        <f t="shared" si="8"/>
        <v>-</v>
      </c>
      <c r="BT6" s="21" t="str">
        <f t="shared" si="8"/>
        <v>-</v>
      </c>
      <c r="BU6" s="21">
        <f t="shared" si="8"/>
        <v>89.47</v>
      </c>
      <c r="BV6" s="21" t="str">
        <f t="shared" si="8"/>
        <v>-</v>
      </c>
      <c r="BW6" s="21" t="str">
        <f t="shared" si="8"/>
        <v>-</v>
      </c>
      <c r="BX6" s="21" t="str">
        <f t="shared" si="8"/>
        <v>-</v>
      </c>
      <c r="BY6" s="21" t="str">
        <f t="shared" si="8"/>
        <v>-</v>
      </c>
      <c r="BZ6" s="21">
        <f t="shared" si="8"/>
        <v>36.1</v>
      </c>
      <c r="CA6" s="20" t="str">
        <f>IF(CA7="","",IF(CA7="-","【-】","【"&amp;SUBSTITUTE(TEXT(CA7,"#,##0.00"),"-","△")&amp;"】"))</f>
        <v>【35.92】</v>
      </c>
      <c r="CB6" s="21" t="str">
        <f>IF(CB7="",NA(),CB7)</f>
        <v>-</v>
      </c>
      <c r="CC6" s="21" t="str">
        <f t="shared" ref="CC6:CK6" si="9">IF(CC7="",NA(),CC7)</f>
        <v>-</v>
      </c>
      <c r="CD6" s="21" t="str">
        <f t="shared" si="9"/>
        <v>-</v>
      </c>
      <c r="CE6" s="21" t="str">
        <f t="shared" si="9"/>
        <v>-</v>
      </c>
      <c r="CF6" s="21">
        <f t="shared" si="9"/>
        <v>233.51</v>
      </c>
      <c r="CG6" s="21" t="str">
        <f t="shared" si="9"/>
        <v>-</v>
      </c>
      <c r="CH6" s="21" t="str">
        <f t="shared" si="9"/>
        <v>-</v>
      </c>
      <c r="CI6" s="21" t="str">
        <f t="shared" si="9"/>
        <v>-</v>
      </c>
      <c r="CJ6" s="21" t="str">
        <f t="shared" si="9"/>
        <v>-</v>
      </c>
      <c r="CK6" s="21">
        <f t="shared" si="9"/>
        <v>529.77</v>
      </c>
      <c r="CL6" s="20" t="str">
        <f>IF(CL7="","",IF(CL7="-","【-】","【"&amp;SUBSTITUTE(TEXT(CL7,"#,##0.00"),"-","△")&amp;"】"))</f>
        <v>【527.91】</v>
      </c>
      <c r="CM6" s="21" t="str">
        <f>IF(CM7="",NA(),CM7)</f>
        <v>-</v>
      </c>
      <c r="CN6" s="21" t="str">
        <f t="shared" ref="CN6:CV6" si="10">IF(CN7="",NA(),CN7)</f>
        <v>-</v>
      </c>
      <c r="CO6" s="21" t="str">
        <f t="shared" si="10"/>
        <v>-</v>
      </c>
      <c r="CP6" s="21" t="str">
        <f t="shared" si="10"/>
        <v>-</v>
      </c>
      <c r="CQ6" s="21">
        <f t="shared" si="10"/>
        <v>21.95</v>
      </c>
      <c r="CR6" s="21" t="str">
        <f t="shared" si="10"/>
        <v>-</v>
      </c>
      <c r="CS6" s="21" t="str">
        <f t="shared" si="10"/>
        <v>-</v>
      </c>
      <c r="CT6" s="21" t="str">
        <f t="shared" si="10"/>
        <v>-</v>
      </c>
      <c r="CU6" s="21" t="str">
        <f t="shared" si="10"/>
        <v>-</v>
      </c>
      <c r="CV6" s="21">
        <f t="shared" si="10"/>
        <v>39.770000000000003</v>
      </c>
      <c r="CW6" s="20" t="str">
        <f>IF(CW7="","",IF(CW7="-","【-】","【"&amp;SUBSTITUTE(TEXT(CW7,"#,##0.00"),"-","△")&amp;"】"))</f>
        <v>【40.17】</v>
      </c>
      <c r="CX6" s="21" t="str">
        <f>IF(CX7="",NA(),CX7)</f>
        <v>-</v>
      </c>
      <c r="CY6" s="21" t="str">
        <f t="shared" ref="CY6:DG6" si="11">IF(CY7="",NA(),CY7)</f>
        <v>-</v>
      </c>
      <c r="CZ6" s="21" t="str">
        <f t="shared" si="11"/>
        <v>-</v>
      </c>
      <c r="DA6" s="21" t="str">
        <f t="shared" si="11"/>
        <v>-</v>
      </c>
      <c r="DB6" s="21">
        <f t="shared" si="11"/>
        <v>88.57</v>
      </c>
      <c r="DC6" s="21" t="str">
        <f t="shared" si="11"/>
        <v>-</v>
      </c>
      <c r="DD6" s="21" t="str">
        <f t="shared" si="11"/>
        <v>-</v>
      </c>
      <c r="DE6" s="21" t="str">
        <f t="shared" si="11"/>
        <v>-</v>
      </c>
      <c r="DF6" s="21" t="str">
        <f t="shared" si="11"/>
        <v>-</v>
      </c>
      <c r="DG6" s="21">
        <f t="shared" si="11"/>
        <v>91.64</v>
      </c>
      <c r="DH6" s="20" t="str">
        <f>IF(DH7="","",IF(DH7="-","【-】","【"&amp;SUBSTITUTE(TEXT(DH7,"#,##0.00"),"-","△")&amp;"】"))</f>
        <v>【91.09】</v>
      </c>
      <c r="DI6" s="21" t="str">
        <f>IF(DI7="",NA(),DI7)</f>
        <v>-</v>
      </c>
      <c r="DJ6" s="21" t="str">
        <f t="shared" ref="DJ6:DR6" si="12">IF(DJ7="",NA(),DJ7)</f>
        <v>-</v>
      </c>
      <c r="DK6" s="21" t="str">
        <f t="shared" si="12"/>
        <v>-</v>
      </c>
      <c r="DL6" s="21" t="str">
        <f t="shared" si="12"/>
        <v>-</v>
      </c>
      <c r="DM6" s="21">
        <f t="shared" si="12"/>
        <v>3</v>
      </c>
      <c r="DN6" s="21" t="str">
        <f t="shared" si="12"/>
        <v>-</v>
      </c>
      <c r="DO6" s="21" t="str">
        <f t="shared" si="12"/>
        <v>-</v>
      </c>
      <c r="DP6" s="21" t="str">
        <f t="shared" si="12"/>
        <v>-</v>
      </c>
      <c r="DQ6" s="21" t="str">
        <f t="shared" si="12"/>
        <v>-</v>
      </c>
      <c r="DR6" s="21">
        <f t="shared" si="12"/>
        <v>36.130000000000003</v>
      </c>
      <c r="DS6" s="20" t="str">
        <f>IF(DS7="","",IF(DS7="-","【-】","【"&amp;SUBSTITUTE(TEXT(DS7,"#,##0.00"),"-","△")&amp;"】"))</f>
        <v>【36.13】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2021</v>
      </c>
      <c r="C7" s="23">
        <v>73687</v>
      </c>
      <c r="D7" s="23">
        <v>46</v>
      </c>
      <c r="E7" s="23">
        <v>17</v>
      </c>
      <c r="F7" s="23">
        <v>7</v>
      </c>
      <c r="G7" s="23">
        <v>0</v>
      </c>
      <c r="H7" s="23" t="s">
        <v>96</v>
      </c>
      <c r="I7" s="23" t="s">
        <v>97</v>
      </c>
      <c r="J7" s="23" t="s">
        <v>98</v>
      </c>
      <c r="K7" s="23" t="s">
        <v>99</v>
      </c>
      <c r="L7" s="23" t="s">
        <v>100</v>
      </c>
      <c r="M7" s="23" t="s">
        <v>101</v>
      </c>
      <c r="N7" s="24" t="s">
        <v>102</v>
      </c>
      <c r="O7" s="24">
        <v>85.22</v>
      </c>
      <c r="P7" s="24">
        <v>0.24</v>
      </c>
      <c r="Q7" s="24">
        <v>87.33</v>
      </c>
      <c r="R7" s="24">
        <v>4180</v>
      </c>
      <c r="S7" s="24">
        <v>14517</v>
      </c>
      <c r="T7" s="24">
        <v>886.47</v>
      </c>
      <c r="U7" s="24">
        <v>16.38</v>
      </c>
      <c r="V7" s="24">
        <v>35</v>
      </c>
      <c r="W7" s="24">
        <v>0.02</v>
      </c>
      <c r="X7" s="24">
        <v>1750</v>
      </c>
      <c r="Y7" s="24" t="s">
        <v>102</v>
      </c>
      <c r="Z7" s="24" t="s">
        <v>102</v>
      </c>
      <c r="AA7" s="24" t="s">
        <v>102</v>
      </c>
      <c r="AB7" s="24" t="s">
        <v>102</v>
      </c>
      <c r="AC7" s="24">
        <v>96.62</v>
      </c>
      <c r="AD7" s="24" t="s">
        <v>102</v>
      </c>
      <c r="AE7" s="24" t="s">
        <v>102</v>
      </c>
      <c r="AF7" s="24" t="s">
        <v>102</v>
      </c>
      <c r="AG7" s="24" t="s">
        <v>102</v>
      </c>
      <c r="AH7" s="24">
        <v>94.43</v>
      </c>
      <c r="AI7" s="24">
        <v>94.43</v>
      </c>
      <c r="AJ7" s="24" t="s">
        <v>102</v>
      </c>
      <c r="AK7" s="24" t="s">
        <v>102</v>
      </c>
      <c r="AL7" s="24" t="s">
        <v>102</v>
      </c>
      <c r="AM7" s="24" t="s">
        <v>102</v>
      </c>
      <c r="AN7" s="24">
        <v>15.53</v>
      </c>
      <c r="AO7" s="24" t="s">
        <v>102</v>
      </c>
      <c r="AP7" s="24" t="s">
        <v>102</v>
      </c>
      <c r="AQ7" s="24" t="s">
        <v>102</v>
      </c>
      <c r="AR7" s="24" t="s">
        <v>102</v>
      </c>
      <c r="AS7" s="24">
        <v>528.12</v>
      </c>
      <c r="AT7" s="24">
        <v>528.12</v>
      </c>
      <c r="AU7" s="24" t="s">
        <v>102</v>
      </c>
      <c r="AV7" s="24" t="s">
        <v>102</v>
      </c>
      <c r="AW7" s="24" t="s">
        <v>102</v>
      </c>
      <c r="AX7" s="24" t="s">
        <v>102</v>
      </c>
      <c r="AY7" s="24">
        <v>44.75</v>
      </c>
      <c r="AZ7" s="24" t="s">
        <v>102</v>
      </c>
      <c r="BA7" s="24" t="s">
        <v>102</v>
      </c>
      <c r="BB7" s="24" t="s">
        <v>102</v>
      </c>
      <c r="BC7" s="24" t="s">
        <v>102</v>
      </c>
      <c r="BD7" s="24">
        <v>15.34</v>
      </c>
      <c r="BE7" s="24">
        <v>15.34</v>
      </c>
      <c r="BF7" s="24" t="s">
        <v>102</v>
      </c>
      <c r="BG7" s="24" t="s">
        <v>102</v>
      </c>
      <c r="BH7" s="24" t="s">
        <v>102</v>
      </c>
      <c r="BI7" s="24" t="s">
        <v>102</v>
      </c>
      <c r="BJ7" s="24">
        <v>0</v>
      </c>
      <c r="BK7" s="24" t="s">
        <v>102</v>
      </c>
      <c r="BL7" s="24" t="s">
        <v>102</v>
      </c>
      <c r="BM7" s="24" t="s">
        <v>102</v>
      </c>
      <c r="BN7" s="24" t="s">
        <v>102</v>
      </c>
      <c r="BO7" s="24">
        <v>254.5</v>
      </c>
      <c r="BP7" s="24">
        <v>281.54000000000002</v>
      </c>
      <c r="BQ7" s="24" t="s">
        <v>102</v>
      </c>
      <c r="BR7" s="24" t="s">
        <v>102</v>
      </c>
      <c r="BS7" s="24" t="s">
        <v>102</v>
      </c>
      <c r="BT7" s="24" t="s">
        <v>102</v>
      </c>
      <c r="BU7" s="24">
        <v>89.47</v>
      </c>
      <c r="BV7" s="24" t="s">
        <v>102</v>
      </c>
      <c r="BW7" s="24" t="s">
        <v>102</v>
      </c>
      <c r="BX7" s="24" t="s">
        <v>102</v>
      </c>
      <c r="BY7" s="24" t="s">
        <v>102</v>
      </c>
      <c r="BZ7" s="24">
        <v>36.1</v>
      </c>
      <c r="CA7" s="24">
        <v>35.92</v>
      </c>
      <c r="CB7" s="24" t="s">
        <v>102</v>
      </c>
      <c r="CC7" s="24" t="s">
        <v>102</v>
      </c>
      <c r="CD7" s="24" t="s">
        <v>102</v>
      </c>
      <c r="CE7" s="24" t="s">
        <v>102</v>
      </c>
      <c r="CF7" s="24">
        <v>233.51</v>
      </c>
      <c r="CG7" s="24" t="s">
        <v>102</v>
      </c>
      <c r="CH7" s="24" t="s">
        <v>102</v>
      </c>
      <c r="CI7" s="24" t="s">
        <v>102</v>
      </c>
      <c r="CJ7" s="24" t="s">
        <v>102</v>
      </c>
      <c r="CK7" s="24">
        <v>529.77</v>
      </c>
      <c r="CL7" s="24">
        <v>527.91</v>
      </c>
      <c r="CM7" s="24" t="s">
        <v>102</v>
      </c>
      <c r="CN7" s="24" t="s">
        <v>102</v>
      </c>
      <c r="CO7" s="24" t="s">
        <v>102</v>
      </c>
      <c r="CP7" s="24" t="s">
        <v>102</v>
      </c>
      <c r="CQ7" s="24">
        <v>21.95</v>
      </c>
      <c r="CR7" s="24" t="s">
        <v>102</v>
      </c>
      <c r="CS7" s="24" t="s">
        <v>102</v>
      </c>
      <c r="CT7" s="24" t="s">
        <v>102</v>
      </c>
      <c r="CU7" s="24" t="s">
        <v>102</v>
      </c>
      <c r="CV7" s="24">
        <v>39.770000000000003</v>
      </c>
      <c r="CW7" s="24">
        <v>40.17</v>
      </c>
      <c r="CX7" s="24" t="s">
        <v>102</v>
      </c>
      <c r="CY7" s="24" t="s">
        <v>102</v>
      </c>
      <c r="CZ7" s="24" t="s">
        <v>102</v>
      </c>
      <c r="DA7" s="24" t="s">
        <v>102</v>
      </c>
      <c r="DB7" s="24">
        <v>88.57</v>
      </c>
      <c r="DC7" s="24" t="s">
        <v>102</v>
      </c>
      <c r="DD7" s="24" t="s">
        <v>102</v>
      </c>
      <c r="DE7" s="24" t="s">
        <v>102</v>
      </c>
      <c r="DF7" s="24" t="s">
        <v>102</v>
      </c>
      <c r="DG7" s="24">
        <v>91.64</v>
      </c>
      <c r="DH7" s="24">
        <v>91.09</v>
      </c>
      <c r="DI7" s="24" t="s">
        <v>102</v>
      </c>
      <c r="DJ7" s="24" t="s">
        <v>102</v>
      </c>
      <c r="DK7" s="24" t="s">
        <v>102</v>
      </c>
      <c r="DL7" s="24" t="s">
        <v>102</v>
      </c>
      <c r="DM7" s="24">
        <v>3</v>
      </c>
      <c r="DN7" s="24" t="s">
        <v>102</v>
      </c>
      <c r="DO7" s="24" t="s">
        <v>102</v>
      </c>
      <c r="DP7" s="24" t="s">
        <v>102</v>
      </c>
      <c r="DQ7" s="24" t="s">
        <v>102</v>
      </c>
      <c r="DR7" s="24">
        <v>36.130000000000003</v>
      </c>
      <c r="DS7" s="24">
        <v>36.130000000000003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