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cl051\Downloads\【経営比較分析表】2021_074462_47_1718\"/>
    </mc:Choice>
  </mc:AlternateContent>
  <xr:revisionPtr revIDLastSave="0" documentId="13_ncr:1_{8B29D6DB-E360-4F4F-8B64-CDF539EC9925}" xr6:coauthVersionLast="47" xr6:coauthVersionMax="47" xr10:uidLastSave="{00000000-0000-0000-0000-000000000000}"/>
  <workbookProtection workbookAlgorithmName="SHA-512" workbookHashValue="jghLNLmfzZtIRI5UouphL42wu4MR/P6E843Leof0lzPckXxIoR7FaHmwxT2FWfqYPu5ld/K2ZiETZ3J8Aaa1kw==" workbookSaltValue="vmuFmmn0jsOys+OgVvPZNA==" workbookSpinCount="100000" lockStructure="1"/>
  <bookViews>
    <workbookView xWindow="1050" yWindow="-120" windowWidth="27870" windowHeight="164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R6" i="5"/>
  <c r="Q6" i="5"/>
  <c r="P6" i="5"/>
  <c r="P10" i="4" s="1"/>
  <c r="O6" i="5"/>
  <c r="I10" i="4" s="1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H86" i="4"/>
  <c r="E86" i="4"/>
  <c r="AL10" i="4"/>
  <c r="AD10" i="4"/>
  <c r="W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<sst xmlns="http://schemas.openxmlformats.org/spreadsheetml/2006/main" count="247" uniqueCount="120">
  <si>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</si>
  <si>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</si>
  <si>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</si>
  <si>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</si>
  <si>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</si>
  <si>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</si>
  <si>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</si>
  <si>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</si>
  <si>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</si>
  <si>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</si>
  <si>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</si>
  <si>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</si>
  <si>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</si>
  <si>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</si>
  <si>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</si>
  <si>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</si>
  <si>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</si>
  <si>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</si>
  <si>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</si>
  <si>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</si>
  <si>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</si>
  <si>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</si>
  <si>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</si>
  <si>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</si>
  <si>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</si>
  <si>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</si>
  <si>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</si>
  <si>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</si>
  <si>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</si>
  <si>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</si>
  <si>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</si>
  <si>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</si>
  <si>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</si>
  <si>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</si>
  <si>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</si>
  <si>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</si>
  <si>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</si>
  <si>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</si>
  <si>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</si>
  <si>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</si>
  <si>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</si>
  <si>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</si>
  <si>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</si>
  <si>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</si>
  <si>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</si>
  <si>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</si>
  <si>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</si>
  <si>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</si>
  <si>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</si>
  <si>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</si>
  <si>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</si>
  <si>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</si>
  <si>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</si>
  <si>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</si>
  <si>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</si>
  <si>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</si>
  <si>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</si>
  <si>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</si>
  <si>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</si>
  <si>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</si>
  <si>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</si>
  <si>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</si>
  <si>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</si>
  <si>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</si>
  <si>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</si>
  <si>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</si>
  <si>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</si>
  <si>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</si>
  <si>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</si>
  <si>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</si>
  <si>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</si>
  <si>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</si>
  <si>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</si>
  <si>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</si>
  <si>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</si>
  <si>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</si>
  <si>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</si>
  <si>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</si>
  <si>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</si>
  <si>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</si>
  <si>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</si>
  <si>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</si>
  <si>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</si>
  <si>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</si>
  <si>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</si>
  <si>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</si>
  <si>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</si>
  <si>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</si>
  <si>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</si>
  <si>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</si>
  <si>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</si>
  <si>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</si>
  <si>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</si>
  <si>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</si>
  <si>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</si>
  <si>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</si>
  <si>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</si>
  <si>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</si>
  <si>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</si>
  <si>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</si>
  <si>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</si>
  <si>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</si>
  <si>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</si>
  <si>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</si>
  <si>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</si>
  <si>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</si>
  <si>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</si>
  <si>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</si>
  <si>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</si>
  <si>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</si>
  <si>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</si>
  <si>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</si>
  <si>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</si>
  <si>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</si>
  <si>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</si>
  <si>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</si>
  <si>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</si>
  <si>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維持管理業務の中で、設備を確認し修繕を実施している。現在、大きな改修の予定はない。														
														</t>
    <phoneticPr fontId="4"/>
  </si>
  <si>
    <t>収益的収支比率等高水準なデータがある一方で、料金収入については、年々減少傾向にある。維持管理にかかる費用の削減について、引き続き取り組んでいきたい。</t>
    <rPh sb="0" eb="2">
      <t>シュウエキ</t>
    </rPh>
    <rPh sb="2" eb="3">
      <t>テキ</t>
    </rPh>
    <rPh sb="3" eb="5">
      <t>シュウシ</t>
    </rPh>
    <rPh sb="5" eb="7">
      <t>ヒリツ</t>
    </rPh>
    <rPh sb="7" eb="8">
      <t>トウ</t>
    </rPh>
    <rPh sb="8" eb="11">
      <t>コウスイジュン</t>
    </rPh>
    <rPh sb="18" eb="20">
      <t>イッポウ</t>
    </rPh>
    <rPh sb="22" eb="24">
      <t>リョウキン</t>
    </rPh>
    <rPh sb="24" eb="26">
      <t>シュウニュウ</t>
    </rPh>
    <rPh sb="32" eb="34">
      <t>ネンネン</t>
    </rPh>
    <rPh sb="34" eb="36">
      <t>ゲンショウ</t>
    </rPh>
    <rPh sb="36" eb="38">
      <t>ケイコウ</t>
    </rPh>
    <rPh sb="42" eb="44">
      <t>イジ</t>
    </rPh>
    <rPh sb="44" eb="46">
      <t>カンリ</t>
    </rPh>
    <rPh sb="50" eb="52">
      <t>ヒヨウ</t>
    </rPh>
    <rPh sb="53" eb="55">
      <t>サクゲン</t>
    </rPh>
    <rPh sb="60" eb="61">
      <t>ヒ</t>
    </rPh>
    <rPh sb="62" eb="63">
      <t>ツヅ</t>
    </rPh>
    <rPh sb="64" eb="65">
      <t>ト</t>
    </rPh>
    <rPh sb="66" eb="67">
      <t>ク</t>
    </rPh>
    <phoneticPr fontId="4"/>
  </si>
  <si>
    <t>①収益的収支比率
高い水準で推移しており、取り組みの成果が確認できる。
⑤経費回収率
近年は横ばいとなっている。長期の視点でコスト削減に取り組みたい。
⑥汚水処理原価
類似団体平均よりも高い水準で推移している。維持管理費用の削減について引き続き検討が必要である。
⑦施設利用率
近年は平均を下回る数値で推移している。事業の性質上、数値の向上は難しい課題であるが引き続き検討していく。
⑧水洗化率
高い水準で推移しており、取り組みの効果が認められる。</t>
    <rPh sb="1" eb="3">
      <t>シュウエキ</t>
    </rPh>
    <rPh sb="3" eb="4">
      <t>テキ</t>
    </rPh>
    <rPh sb="4" eb="6">
      <t>シュウシ</t>
    </rPh>
    <rPh sb="6" eb="8">
      <t>ヒリツ</t>
    </rPh>
    <rPh sb="9" eb="10">
      <t>タカ</t>
    </rPh>
    <rPh sb="11" eb="13">
      <t>スイジュン</t>
    </rPh>
    <rPh sb="14" eb="16">
      <t>スイイ</t>
    </rPh>
    <rPh sb="21" eb="22">
      <t>ト</t>
    </rPh>
    <rPh sb="23" eb="24">
      <t>ク</t>
    </rPh>
    <rPh sb="26" eb="28">
      <t>セイカ</t>
    </rPh>
    <rPh sb="29" eb="31">
      <t>カクニン</t>
    </rPh>
    <rPh sb="38" eb="40">
      <t>ケイヒ</t>
    </rPh>
    <rPh sb="40" eb="42">
      <t>カイシュウ</t>
    </rPh>
    <rPh sb="42" eb="43">
      <t>リツ</t>
    </rPh>
    <rPh sb="44" eb="46">
      <t>キンネン</t>
    </rPh>
    <rPh sb="47" eb="48">
      <t>ヨコ</t>
    </rPh>
    <rPh sb="57" eb="59">
      <t>チョウキ</t>
    </rPh>
    <rPh sb="60" eb="62">
      <t>シテン</t>
    </rPh>
    <rPh sb="66" eb="68">
      <t>サクゲン</t>
    </rPh>
    <rPh sb="69" eb="70">
      <t>ト</t>
    </rPh>
    <rPh sb="71" eb="72">
      <t>ク</t>
    </rPh>
    <rPh sb="79" eb="81">
      <t>オスイ</t>
    </rPh>
    <rPh sb="81" eb="83">
      <t>ショリ</t>
    </rPh>
    <rPh sb="83" eb="85">
      <t>ゲンカ</t>
    </rPh>
    <rPh sb="86" eb="88">
      <t>ルイジ</t>
    </rPh>
    <rPh sb="88" eb="90">
      <t>ダンタイ</t>
    </rPh>
    <rPh sb="90" eb="92">
      <t>ヘイキン</t>
    </rPh>
    <rPh sb="95" eb="96">
      <t>タカ</t>
    </rPh>
    <rPh sb="97" eb="99">
      <t>スイジュン</t>
    </rPh>
    <rPh sb="100" eb="102">
      <t>スイイ</t>
    </rPh>
    <rPh sb="107" eb="109">
      <t>イジ</t>
    </rPh>
    <rPh sb="109" eb="111">
      <t>カンリ</t>
    </rPh>
    <rPh sb="111" eb="113">
      <t>ヒヨウ</t>
    </rPh>
    <rPh sb="114" eb="116">
      <t>サクゲン</t>
    </rPh>
    <rPh sb="120" eb="121">
      <t>ヒ</t>
    </rPh>
    <rPh sb="122" eb="123">
      <t>ツヅ</t>
    </rPh>
    <rPh sb="124" eb="126">
      <t>ケントウ</t>
    </rPh>
    <rPh sb="127" eb="129">
      <t>ヒツヨウ</t>
    </rPh>
    <rPh sb="136" eb="138">
      <t>シセツ</t>
    </rPh>
    <rPh sb="138" eb="141">
      <t>リヨウリツ</t>
    </rPh>
    <rPh sb="142" eb="144">
      <t>キンネン</t>
    </rPh>
    <rPh sb="145" eb="147">
      <t>ヘイキン</t>
    </rPh>
    <rPh sb="148" eb="150">
      <t>シタマワ</t>
    </rPh>
    <rPh sb="151" eb="153">
      <t>スウチ</t>
    </rPh>
    <rPh sb="154" eb="156">
      <t>スイイ</t>
    </rPh>
    <rPh sb="161" eb="163">
      <t>ジギョウ</t>
    </rPh>
    <rPh sb="164" eb="166">
      <t>セイシツ</t>
    </rPh>
    <rPh sb="166" eb="167">
      <t>ジョウ</t>
    </rPh>
    <rPh sb="168" eb="170">
      <t>スウチ</t>
    </rPh>
    <rPh sb="171" eb="173">
      <t>コウジョウ</t>
    </rPh>
    <rPh sb="174" eb="175">
      <t>ムズカ</t>
    </rPh>
    <rPh sb="177" eb="179">
      <t>カダイ</t>
    </rPh>
    <rPh sb="183" eb="184">
      <t>ヒ</t>
    </rPh>
    <rPh sb="185" eb="186">
      <t>ツヅ</t>
    </rPh>
    <rPh sb="187" eb="189">
      <t>ケントウ</t>
    </rPh>
    <rPh sb="197" eb="200">
      <t>スイセンカ</t>
    </rPh>
    <rPh sb="200" eb="201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</si>
</sst>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8-467C-B3A6-4278B86C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8-467C-B3A6-4278B86C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26.98</c:v>
                </c:pt>
                <c:pt idx="1">
                  <c:v>25.4</c:v>
                </c:pt>
                <c:pt idx="2">
                  <c:v>25.4</c:v>
                </c:pt>
                <c:pt idx="3">
                  <c:v>25.4</c:v>
                </c:pt>
                <c:pt idx="4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D-41FF-846A-3404290B9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57.22</c:v>
                </c:pt>
                <c:pt idx="1">
                  <c:v>54.93</c:v>
                </c:pt>
                <c:pt idx="2">
                  <c:v>55.96</c:v>
                </c:pt>
                <c:pt idx="3">
                  <c:v>58.19</c:v>
                </c:pt>
                <c:pt idx="4">
                  <c:v>56.52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D-41FF-846A-3404290B9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85.42</c:v>
                </c:pt>
                <c:pt idx="1">
                  <c:v>88.42</c:v>
                </c:pt>
                <c:pt idx="2">
                  <c:v>83.7</c:v>
                </c:pt>
                <c:pt idx="3">
                  <c:v>91.01</c:v>
                </c:pt>
                <c:pt idx="4">
                  <c:v>91.11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6-423B-89C0-5C872764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67.290000000000006</c:v>
                </c:pt>
                <c:pt idx="1">
                  <c:v>65.569999999999993</c:v>
                </c:pt>
                <c:pt idx="2">
                  <c:v>60.12</c:v>
                </c:pt>
                <c:pt idx="3">
                  <c:v>87.8</c:v>
                </c:pt>
                <c:pt idx="4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6-423B-89C0-5C872764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87.52</c:v>
                </c:pt>
                <c:pt idx="1">
                  <c:v>104.38</c:v>
                </c:pt>
                <c:pt idx="2">
                  <c:v>93.89</c:v>
                </c:pt>
                <c:pt idx="3">
                  <c:v>105.11</c:v>
                </c:pt>
                <c:pt idx="4">
                  <c:v>100.65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A-466E-9B13-F26AB966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A-466E-9B13-F26AB966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2-4449-A7E3-83D4C8E5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2-4449-A7E3-83D4C8E5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C-4272-AB3B-4934A5B90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C-4272-AB3B-4934A5B90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D-4F9D-86D9-FF31DCDA2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D-4F9D-86D9-FF31DCDA2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C-4988-B906-DEEB0C7C6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C-4988-B906-DEEB0C7C6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B6F-828F-5BE6CAB0C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407.42</c:v>
                </c:pt>
                <c:pt idx="1">
                  <c:v>386.46</c:v>
                </c:pt>
                <c:pt idx="2">
                  <c:v>421.25</c:v>
                </c:pt>
                <c:pt idx="3">
                  <c:v>294.27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C-4B6F-828F-5BE6CAB0C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37.53</c:v>
                </c:pt>
                <c:pt idx="1">
                  <c:v>37.47</c:v>
                </c:pt>
                <c:pt idx="2">
                  <c:v>35.54</c:v>
                </c:pt>
                <c:pt idx="3">
                  <c:v>37.74</c:v>
                </c:pt>
                <c:pt idx="4">
                  <c:v>36.36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4AB-9E09-9AB6BD310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55.85</c:v>
                </c:pt>
                <c:pt idx="2">
                  <c:v>53.23</c:v>
                </c:pt>
                <c:pt idx="3">
                  <c:v>60.59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7-44AB-9E09-9AB6BD310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504.11</c:v>
                </c:pt>
                <c:pt idx="1">
                  <c:v>503.6</c:v>
                </c:pt>
                <c:pt idx="2">
                  <c:v>546.52</c:v>
                </c:pt>
                <c:pt idx="3">
                  <c:v>482.3</c:v>
                </c:pt>
                <c:pt idx="4">
                  <c:v>532.04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F-473E-B980-F109E613E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286.86</c:v>
                </c:pt>
                <c:pt idx="1">
                  <c:v>287.91000000000003</c:v>
                </c:pt>
                <c:pt idx="2">
                  <c:v>283.3</c:v>
                </c:pt>
                <c:pt idx="3">
                  <c:v>280.23</c:v>
                </c:pt>
                <c:pt idx="4">
                  <c:v>282.70999999999998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F-473E-B980-F109E613E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Q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昭和村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特定地域生活排水処理</v>
      </c>
      <c r="Q8" s="66"/>
      <c r="R8" s="66"/>
      <c r="S8" s="66"/>
      <c r="T8" s="66"/>
      <c r="U8" s="66"/>
      <c r="V8" s="66"/>
      <c r="W8" s="66" t="str">
        <f>データ!L6</f>
        <v>K2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1172</v>
      </c>
      <c r="AM8" s="55"/>
      <c r="AN8" s="55"/>
      <c r="AO8" s="55"/>
      <c r="AP8" s="55"/>
      <c r="AQ8" s="55"/>
      <c r="AR8" s="55"/>
      <c r="AS8" s="55"/>
      <c r="AT8" s="54">
        <f>データ!T6</f>
        <v>209.46</v>
      </c>
      <c r="AU8" s="54"/>
      <c r="AV8" s="54"/>
      <c r="AW8" s="54"/>
      <c r="AX8" s="54"/>
      <c r="AY8" s="54"/>
      <c r="AZ8" s="54"/>
      <c r="BA8" s="54"/>
      <c r="BB8" s="54">
        <f>データ!U6</f>
        <v>5.6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7.67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3240</v>
      </c>
      <c r="AE10" s="55"/>
      <c r="AF10" s="55"/>
      <c r="AG10" s="55"/>
      <c r="AH10" s="55"/>
      <c r="AI10" s="55"/>
      <c r="AJ10" s="55"/>
      <c r="AK10" s="2"/>
      <c r="AL10" s="55">
        <f>データ!V6</f>
        <v>90</v>
      </c>
      <c r="AM10" s="55"/>
      <c r="AN10" s="55"/>
      <c r="AO10" s="55"/>
      <c r="AP10" s="55"/>
      <c r="AQ10" s="55"/>
      <c r="AR10" s="55"/>
      <c r="AS10" s="55"/>
      <c r="AT10" s="54">
        <f>データ!W6</f>
        <v>0.03</v>
      </c>
      <c r="AU10" s="54"/>
      <c r="AV10" s="54"/>
      <c r="AW10" s="54"/>
      <c r="AX10" s="54"/>
      <c r="AY10" s="54"/>
      <c r="AZ10" s="54"/>
      <c r="BA10" s="54"/>
      <c r="BB10" s="54">
        <f>データ!X6</f>
        <v>3000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119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NSDJrpTaWswCmhdUcgoESl2yKrYPjeGc2zeZ5Q4ZNb41wvQ4bmNXc1lify6Eb56fNOMPVtyNqDgs4+j/RVVKWg==" saltValue="cNHP9Dke4Oiu17vwKdoDt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C83:BJ83"/>
    <mergeCell ref="BL66:BZ82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74462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福島県　昭和村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7.67</v>
      </c>
      <c r="Q6" s="20">
        <f t="shared" si="3"/>
        <v>100</v>
      </c>
      <c r="R6" s="20">
        <f t="shared" si="3"/>
        <v>3240</v>
      </c>
      <c r="S6" s="20">
        <f t="shared" si="3"/>
        <v>1172</v>
      </c>
      <c r="T6" s="20">
        <f t="shared" si="3"/>
        <v>209.46</v>
      </c>
      <c r="U6" s="20">
        <f t="shared" si="3"/>
        <v>5.6</v>
      </c>
      <c r="V6" s="20">
        <f t="shared" si="3"/>
        <v>90</v>
      </c>
      <c r="W6" s="20">
        <f t="shared" si="3"/>
        <v>0.03</v>
      </c>
      <c r="X6" s="20">
        <f t="shared" si="3"/>
        <v>3000</v>
      </c>
      <c r="Y6" s="21">
        <f>IF(Y7="",NA(),Y7)</f>
        <v>87.52</v>
      </c>
      <c r="Z6" s="21">
        <f t="shared" ref="Z6:AH6" si="4">IF(Z7="",NA(),Z7)</f>
        <v>104.38</v>
      </c>
      <c r="AA6" s="21">
        <f t="shared" si="4"/>
        <v>93.89</v>
      </c>
      <c r="AB6" s="21">
        <f t="shared" si="4"/>
        <v>105.11</v>
      </c>
      <c r="AC6" s="21">
        <f t="shared" si="4"/>
        <v>100.65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407.42</v>
      </c>
      <c r="BL6" s="21">
        <f t="shared" si="7"/>
        <v>386.46</v>
      </c>
      <c r="BM6" s="21">
        <f t="shared" si="7"/>
        <v>421.25</v>
      </c>
      <c r="BN6" s="21">
        <f t="shared" si="7"/>
        <v>294.27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【310.14】</v>
      </c>
      <c r="BQ6" s="21">
        <f>IF(BQ7="",NA(),BQ7)</f>
        <v>37.53</v>
      </c>
      <c r="BR6" s="21">
        <f t="shared" ref="BR6:BZ6" si="8">IF(BR7="",NA(),BR7)</f>
        <v>37.47</v>
      </c>
      <c r="BS6" s="21">
        <f t="shared" si="8"/>
        <v>35.54</v>
      </c>
      <c r="BT6" s="21">
        <f t="shared" si="8"/>
        <v>37.74</v>
      </c>
      <c r="BU6" s="21">
        <f t="shared" si="8"/>
        <v>36.36</v>
      </c>
      <c r="BV6" s="21">
        <f t="shared" si="8"/>
        <v>57.08</v>
      </c>
      <c r="BW6" s="21">
        <f t="shared" si="8"/>
        <v>55.85</v>
      </c>
      <c r="BX6" s="21">
        <f t="shared" si="8"/>
        <v>53.23</v>
      </c>
      <c r="BY6" s="21">
        <f t="shared" si="8"/>
        <v>60.59</v>
      </c>
      <c r="BZ6" s="21">
        <f t="shared" si="8"/>
        <v>60</v>
      </c>
      <c r="CA6" s="20" t="str">
        <f>IF(CA7="","",IF(CA7="-","【-】","【"&amp;SUBSTITUTE(TEXT(CA7,"#,##0.00"),"-","△")&amp;"】"))</f>
        <v>【57.71】</v>
      </c>
      <c r="CB6" s="21">
        <f>IF(CB7="",NA(),CB7)</f>
        <v>504.11</v>
      </c>
      <c r="CC6" s="21">
        <f t="shared" ref="CC6:CK6" si="9">IF(CC7="",NA(),CC7)</f>
        <v>503.6</v>
      </c>
      <c r="CD6" s="21">
        <f t="shared" si="9"/>
        <v>546.52</v>
      </c>
      <c r="CE6" s="21">
        <f t="shared" si="9"/>
        <v>482.3</v>
      </c>
      <c r="CF6" s="21">
        <f t="shared" si="9"/>
        <v>532.04</v>
      </c>
      <c r="CG6" s="21">
        <f t="shared" si="9"/>
        <v>286.86</v>
      </c>
      <c r="CH6" s="21">
        <f t="shared" si="9"/>
        <v>287.91000000000003</v>
      </c>
      <c r="CI6" s="21">
        <f t="shared" si="9"/>
        <v>283.3</v>
      </c>
      <c r="CJ6" s="21">
        <f t="shared" si="9"/>
        <v>280.23</v>
      </c>
      <c r="CK6" s="21">
        <f t="shared" si="9"/>
        <v>282.70999999999998</v>
      </c>
      <c r="CL6" s="20" t="str">
        <f>IF(CL7="","",IF(CL7="-","【-】","【"&amp;SUBSTITUTE(TEXT(CL7,"#,##0.00"),"-","△")&amp;"】"))</f>
        <v>【286.17】</v>
      </c>
      <c r="CM6" s="21">
        <f>IF(CM7="",NA(),CM7)</f>
        <v>26.98</v>
      </c>
      <c r="CN6" s="21">
        <f t="shared" ref="CN6:CV6" si="10">IF(CN7="",NA(),CN7)</f>
        <v>25.4</v>
      </c>
      <c r="CO6" s="21">
        <f t="shared" si="10"/>
        <v>25.4</v>
      </c>
      <c r="CP6" s="21">
        <f t="shared" si="10"/>
        <v>25.4</v>
      </c>
      <c r="CQ6" s="21">
        <f t="shared" si="10"/>
        <v>25.4</v>
      </c>
      <c r="CR6" s="21">
        <f t="shared" si="10"/>
        <v>57.22</v>
      </c>
      <c r="CS6" s="21">
        <f t="shared" si="10"/>
        <v>54.93</v>
      </c>
      <c r="CT6" s="21">
        <f t="shared" si="10"/>
        <v>55.96</v>
      </c>
      <c r="CU6" s="21">
        <f t="shared" si="10"/>
        <v>58.19</v>
      </c>
      <c r="CV6" s="21">
        <f t="shared" si="10"/>
        <v>56.52</v>
      </c>
      <c r="CW6" s="20" t="str">
        <f>IF(CW7="","",IF(CW7="-","【-】","【"&amp;SUBSTITUTE(TEXT(CW7,"#,##0.00"),"-","△")&amp;"】"))</f>
        <v>【56.80】</v>
      </c>
      <c r="CX6" s="21">
        <f>IF(CX7="",NA(),CX7)</f>
        <v>85.42</v>
      </c>
      <c r="CY6" s="21">
        <f t="shared" ref="CY6:DG6" si="11">IF(CY7="",NA(),CY7)</f>
        <v>88.42</v>
      </c>
      <c r="CZ6" s="21">
        <f t="shared" si="11"/>
        <v>83.7</v>
      </c>
      <c r="DA6" s="21">
        <f t="shared" si="11"/>
        <v>91.01</v>
      </c>
      <c r="DB6" s="21">
        <f t="shared" si="11"/>
        <v>91.11</v>
      </c>
      <c r="DC6" s="21">
        <f t="shared" si="11"/>
        <v>67.290000000000006</v>
      </c>
      <c r="DD6" s="21">
        <f t="shared" si="11"/>
        <v>65.569999999999993</v>
      </c>
      <c r="DE6" s="21">
        <f t="shared" si="11"/>
        <v>60.12</v>
      </c>
      <c r="DF6" s="21">
        <f t="shared" si="11"/>
        <v>87.8</v>
      </c>
      <c r="DG6" s="21">
        <f t="shared" si="11"/>
        <v>88.43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74462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7.67</v>
      </c>
      <c r="Q7" s="24">
        <v>100</v>
      </c>
      <c r="R7" s="24">
        <v>3240</v>
      </c>
      <c r="S7" s="24">
        <v>1172</v>
      </c>
      <c r="T7" s="24">
        <v>209.46</v>
      </c>
      <c r="U7" s="24">
        <v>5.6</v>
      </c>
      <c r="V7" s="24">
        <v>90</v>
      </c>
      <c r="W7" s="24">
        <v>0.03</v>
      </c>
      <c r="X7" s="24">
        <v>3000</v>
      </c>
      <c r="Y7" s="24">
        <v>87.52</v>
      </c>
      <c r="Z7" s="24">
        <v>104.38</v>
      </c>
      <c r="AA7" s="24">
        <v>93.89</v>
      </c>
      <c r="AB7" s="24">
        <v>105.11</v>
      </c>
      <c r="AC7" s="24">
        <v>100.65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407.42</v>
      </c>
      <c r="BL7" s="24">
        <v>386.46</v>
      </c>
      <c r="BM7" s="24">
        <v>421.25</v>
      </c>
      <c r="BN7" s="24">
        <v>294.27</v>
      </c>
      <c r="BO7" s="24">
        <v>294.08999999999997</v>
      </c>
      <c r="BP7" s="24">
        <v>310.14</v>
      </c>
      <c r="BQ7" s="24">
        <v>37.53</v>
      </c>
      <c r="BR7" s="24">
        <v>37.47</v>
      </c>
      <c r="BS7" s="24">
        <v>35.54</v>
      </c>
      <c r="BT7" s="24">
        <v>37.74</v>
      </c>
      <c r="BU7" s="24">
        <v>36.36</v>
      </c>
      <c r="BV7" s="24">
        <v>57.08</v>
      </c>
      <c r="BW7" s="24">
        <v>55.85</v>
      </c>
      <c r="BX7" s="24">
        <v>53.23</v>
      </c>
      <c r="BY7" s="24">
        <v>60.59</v>
      </c>
      <c r="BZ7" s="24">
        <v>60</v>
      </c>
      <c r="CA7" s="24">
        <v>57.71</v>
      </c>
      <c r="CB7" s="24">
        <v>504.11</v>
      </c>
      <c r="CC7" s="24">
        <v>503.6</v>
      </c>
      <c r="CD7" s="24">
        <v>546.52</v>
      </c>
      <c r="CE7" s="24">
        <v>482.3</v>
      </c>
      <c r="CF7" s="24">
        <v>532.04</v>
      </c>
      <c r="CG7" s="24">
        <v>286.86</v>
      </c>
      <c r="CH7" s="24">
        <v>287.91000000000003</v>
      </c>
      <c r="CI7" s="24">
        <v>283.3</v>
      </c>
      <c r="CJ7" s="24">
        <v>280.23</v>
      </c>
      <c r="CK7" s="24">
        <v>282.70999999999998</v>
      </c>
      <c r="CL7" s="24">
        <v>286.17</v>
      </c>
      <c r="CM7" s="24">
        <v>26.98</v>
      </c>
      <c r="CN7" s="24">
        <v>25.4</v>
      </c>
      <c r="CO7" s="24">
        <v>25.4</v>
      </c>
      <c r="CP7" s="24">
        <v>25.4</v>
      </c>
      <c r="CQ7" s="24">
        <v>25.4</v>
      </c>
      <c r="CR7" s="24">
        <v>57.22</v>
      </c>
      <c r="CS7" s="24">
        <v>54.93</v>
      </c>
      <c r="CT7" s="24">
        <v>55.96</v>
      </c>
      <c r="CU7" s="24">
        <v>58.19</v>
      </c>
      <c r="CV7" s="24">
        <v>56.52</v>
      </c>
      <c r="CW7" s="24">
        <v>56.8</v>
      </c>
      <c r="CX7" s="24">
        <v>85.42</v>
      </c>
      <c r="CY7" s="24">
        <v>88.42</v>
      </c>
      <c r="CZ7" s="24">
        <v>83.7</v>
      </c>
      <c r="DA7" s="24">
        <v>91.01</v>
      </c>
      <c r="DB7" s="24">
        <v>91.11</v>
      </c>
      <c r="DC7" s="24">
        <v>67.290000000000006</v>
      </c>
      <c r="DD7" s="24">
        <v>65.569999999999993</v>
      </c>
      <c r="DE7" s="24">
        <v>60.12</v>
      </c>
      <c r="DF7" s="24">
        <v>87.8</v>
      </c>
      <c r="DG7" s="24">
        <v>88.43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