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決算統計（地方公営企業決算統計）\R04（R03年度分）\g経営比較分析\提出物\"/>
    </mc:Choice>
  </mc:AlternateContent>
  <xr:revisionPtr revIDLastSave="0" documentId="13_ncr:1_{3D1271B5-8794-449F-A8E4-086FF09A7B73}" xr6:coauthVersionLast="45" xr6:coauthVersionMax="45" xr10:uidLastSave="{00000000-0000-0000-0000-000000000000}"/>
  <workbookProtection workbookAlgorithmName="SHA-512" workbookHashValue="E7+CO6n2iHlv7m3t+eMqIU1FDPTsdLmB40WJcthZWpJmCZjSFekyiCCGQM1I7eU/HVG3ulgg9H+32det/dDTww==" workbookSaltValue="o7w59pJDIAe+3NVRYe3XEw=="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<sst xmlns="http://schemas.openxmlformats.org/spreadsheetml/2006/main" count="247" uniqueCount="118">
  <si>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</si>
  <si>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</si>
  <si>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</si>
  <si>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</si>
  <si>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</si>
  <si>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</si>
  <si>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</si>
  <si>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</si>
  <si>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</si>
  <si>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</si>
  <si>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</si>
  <si>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</si>
  <si>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</si>
  <si>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</si>
  <si>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</si>
  <si>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</si>
  <si>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</si>
  <si>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</si>
  <si>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</si>
  <si>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</si>
  <si>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</si>
  <si>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</si>
  <si>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</si>
  <si>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</si>
  <si>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</si>
  <si>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</si>
  <si>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</si>
  <si>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</si>
  <si>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</si>
  <si>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</si>
  <si>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</si>
  <si>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</si>
  <si>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</si>
  <si>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</si>
  <si>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</si>
  <si>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</si>
  <si>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</si>
  <si>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</si>
  <si>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</si>
  <si>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</si>
  <si>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</si>
  <si>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</si>
  <si>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</si>
  <si>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</si>
  <si>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</si>
  <si>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</si>
  <si>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</si>
  <si>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</si>
  <si>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</si>
  <si>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</si>
  <si>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</si>
  <si>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</si>
  <si>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</si>
  <si>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</si>
  <si>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</si>
  <si>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</si>
  <si>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</si>
  <si>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</si>
  <si>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</si>
  <si>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</si>
  <si>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</si>
  <si>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</si>
  <si>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</si>
  <si>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</si>
  <si>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</si>
  <si>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</si>
  <si>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</si>
  <si>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</si>
  <si>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</si>
  <si>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</si>
  <si>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</si>
  <si>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</si>
  <si>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</si>
  <si>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</si>
  <si>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</si>
  <si>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</si>
  <si>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</si>
  <si>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</si>
  <si>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</si>
  <si>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</si>
  <si>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</si>
  <si>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</si>
  <si>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</si>
  <si>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</si>
  <si>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</si>
  <si>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</si>
  <si>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</si>
  <si>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</si>
  <si>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</si>
  <si>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</si>
  <si>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</si>
  <si>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</si>
  <si>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</si>
  <si>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</si>
  <si>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</si>
  <si>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</si>
  <si>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</si>
  <si>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</si>
  <si>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</si>
  <si>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</si>
  <si>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</si>
  <si>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</si>
  <si>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</si>
  <si>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</si>
  <si>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</si>
  <si>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</si>
  <si>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</si>
  <si>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</si>
  <si>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</si>
  <si>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</si>
  <si>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</si>
  <si>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</si>
  <si>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</si>
  <si>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</si>
  <si>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</si>
  <si>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</si>
  <si>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</si>
  <si>
    <t>①　近年は横ばいである。
④　近年は0である。
⑤　近年は横ばいである。
⑥　近年は横ばいである。
⑦　近年は横ばいである。
⑧　近年は横ばいである。
　以上のことから、経営状況は改善されている。しかし、処理区域内人口が少なくさらに類似団体と比較して利用率が低いことから、汚水処理原価が高い傾向にあるといえる。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</si>
</sst>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2B-43EC-B6C4-C55AA17C09A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2B-43EC-B6C4-C55AA17C09A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33.33</c:v>
                </c:pt>
                <c:pt idx="1">
                  <c:v>32.26</c:v>
                </c:pt>
                <c:pt idx="2">
                  <c:v>34.090000000000003</c:v>
                </c:pt>
                <c:pt idx="3">
                  <c:v>33.26</c:v>
                </c:pt>
                <c:pt idx="4">
                  <c:v>33.200000000000003</c:v>
                </c:pt>
              </c:numCache>
            </c:numRef>
          </c:val>
          <c:extLst>
            <c:ext xmlns:c16="http://schemas.microsoft.com/office/drawing/2014/chart" uri="{C3380CC4-5D6E-409C-BE32-E72D297353CC}">
              <c16:uniqueId val="{00000000-4680-4B31-ADD8-14A46E64317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4680-4B31-ADD8-14A46E64317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66.06</c:v>
                </c:pt>
                <c:pt idx="1">
                  <c:v>61.61</c:v>
                </c:pt>
                <c:pt idx="2">
                  <c:v>68.430000000000007</c:v>
                </c:pt>
                <c:pt idx="3">
                  <c:v>68.459999999999994</c:v>
                </c:pt>
                <c:pt idx="4">
                  <c:v>78.930000000000007</c:v>
                </c:pt>
              </c:numCache>
            </c:numRef>
          </c:val>
          <c:extLst>
            <c:ext xmlns:c16="http://schemas.microsoft.com/office/drawing/2014/chart" uri="{C3380CC4-5D6E-409C-BE32-E72D297353CC}">
              <c16:uniqueId val="{00000000-9052-43FC-884A-4390C23E1A3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9052-43FC-884A-4390C23E1A3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142.9</c:v>
                </c:pt>
                <c:pt idx="1">
                  <c:v>112.76</c:v>
                </c:pt>
                <c:pt idx="2">
                  <c:v>141.15</c:v>
                </c:pt>
                <c:pt idx="3">
                  <c:v>108.29</c:v>
                </c:pt>
                <c:pt idx="4">
                  <c:v>106.25</c:v>
                </c:pt>
              </c:numCache>
            </c:numRef>
          </c:val>
          <c:extLst>
            <c:ext xmlns:c16="http://schemas.microsoft.com/office/drawing/2014/chart" uri="{C3380CC4-5D6E-409C-BE32-E72D297353CC}">
              <c16:uniqueId val="{00000000-E751-40C2-8902-4347503D9B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51-40C2-8902-4347503D9B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17-4D9B-A73A-23D349B0F6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17-4D9B-A73A-23D349B0F6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02-4C5A-8FAE-8C109EB58A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02-4C5A-8FAE-8C109EB58A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FD-42BB-9AB5-4DCA6AA8B6C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FD-42BB-9AB5-4DCA6AA8B6C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BD-41F0-9D95-A4A2986C3EE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BD-41F0-9D95-A4A2986C3EE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2C-4B45-9D6D-C4E8841DA58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C82C-4B45-9D6D-C4E8841DA58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51.29</c:v>
                </c:pt>
                <c:pt idx="1">
                  <c:v>46.34</c:v>
                </c:pt>
                <c:pt idx="2">
                  <c:v>45.48</c:v>
                </c:pt>
                <c:pt idx="3">
                  <c:v>52.67</c:v>
                </c:pt>
                <c:pt idx="4">
                  <c:v>44.52</c:v>
                </c:pt>
              </c:numCache>
            </c:numRef>
          </c:val>
          <c:extLst>
            <c:ext xmlns:c16="http://schemas.microsoft.com/office/drawing/2014/chart" uri="{C3380CC4-5D6E-409C-BE32-E72D297353CC}">
              <c16:uniqueId val="{00000000-AF61-404C-9A5A-AA6B177EC03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AF61-404C-9A5A-AA6B177EC03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366.49</c:v>
                </c:pt>
                <c:pt idx="1">
                  <c:v>417.91</c:v>
                </c:pt>
                <c:pt idx="2">
                  <c:v>433.2</c:v>
                </c:pt>
                <c:pt idx="3">
                  <c:v>371.81</c:v>
                </c:pt>
                <c:pt idx="4">
                  <c:v>432.93</c:v>
                </c:pt>
              </c:numCache>
            </c:numRef>
          </c:val>
          <c:extLst>
            <c:ext xmlns:c16="http://schemas.microsoft.com/office/drawing/2014/chart" uri="{C3380CC4-5D6E-409C-BE32-E72D297353CC}">
              <c16:uniqueId val="{00000000-955D-4F7E-BB23-C08D5F1E3D6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955D-4F7E-BB23-C08D5F1E3D6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三島町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1471</v>
      </c>
      <c r="AM8" s="55"/>
      <c r="AN8" s="55"/>
      <c r="AO8" s="55"/>
      <c r="AP8" s="55"/>
      <c r="AQ8" s="55"/>
      <c r="AR8" s="55"/>
      <c r="AS8" s="55"/>
      <c r="AT8" s="54">
        <f>データ!T6</f>
        <v>90.81</v>
      </c>
      <c r="AU8" s="54"/>
      <c r="AV8" s="54"/>
      <c r="AW8" s="54"/>
      <c r="AX8" s="54"/>
      <c r="AY8" s="54"/>
      <c r="AZ8" s="54"/>
      <c r="BA8" s="54"/>
      <c r="BB8" s="54">
        <f>データ!U6</f>
        <v>16.2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66.69</v>
      </c>
      <c r="Q10" s="54"/>
      <c r="R10" s="54"/>
      <c r="S10" s="54"/>
      <c r="T10" s="54"/>
      <c r="U10" s="54"/>
      <c r="V10" s="54"/>
      <c r="W10" s="54">
        <f>データ!Q6</f>
        <v>100</v>
      </c>
      <c r="X10" s="54"/>
      <c r="Y10" s="54"/>
      <c r="Z10" s="54"/>
      <c r="AA10" s="54"/>
      <c r="AB10" s="54"/>
      <c r="AC10" s="54"/>
      <c r="AD10" s="55">
        <f>データ!R6</f>
        <v>3850</v>
      </c>
      <c r="AE10" s="55"/>
      <c r="AF10" s="55"/>
      <c r="AG10" s="55"/>
      <c r="AH10" s="55"/>
      <c r="AI10" s="55"/>
      <c r="AJ10" s="55"/>
      <c r="AK10" s="2"/>
      <c r="AL10" s="55">
        <f>データ!V6</f>
        <v>973</v>
      </c>
      <c r="AM10" s="55"/>
      <c r="AN10" s="55"/>
      <c r="AO10" s="55"/>
      <c r="AP10" s="55"/>
      <c r="AQ10" s="55"/>
      <c r="AR10" s="55"/>
      <c r="AS10" s="55"/>
      <c r="AT10" s="54">
        <f>データ!W6</f>
        <v>2.2999999999999998</v>
      </c>
      <c r="AU10" s="54"/>
      <c r="AV10" s="54"/>
      <c r="AW10" s="54"/>
      <c r="AX10" s="54"/>
      <c r="AY10" s="54"/>
      <c r="AZ10" s="54"/>
      <c r="BA10" s="54"/>
      <c r="BB10" s="54">
        <f>データ!X6</f>
        <v>423.04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43</v>
      </c>
      <c r="N86" s="12" t="s">
        <v>43</v>
      </c>
      <c r="O86" s="12" t="str">
        <f>データ!EO6</f>
        <v>【-】</v>
      </c>
    </row>
  </sheetData>
  <sheetProtection algorithmName="SHA-512" hashValue="whbFxlS5din1xwwkG8uATrnQWbRHvgu4+2wjSRx0Xjn36+yh1UnPYw3mr4ZjBRJYt5bfVK4/NLGXyCDMD3cPBw==" saltValue="6IaNceG0lCTdeeyt9QRy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74446</v>
      </c>
      <c r="D6" s="19">
        <f t="shared" si="3"/>
        <v>47</v>
      </c>
      <c r="E6" s="19">
        <f t="shared" si="3"/>
        <v>18</v>
      </c>
      <c r="F6" s="19">
        <f t="shared" si="3"/>
        <v>0</v>
      </c>
      <c r="G6" s="19">
        <f t="shared" si="3"/>
        <v>0</v>
      </c>
      <c r="H6" s="19" t="str">
        <f t="shared" si="3"/>
        <v>福島県　三島町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66.69</v>
      </c>
      <c r="Q6" s="20">
        <f t="shared" si="3"/>
        <v>100</v>
      </c>
      <c r="R6" s="20">
        <f t="shared" si="3"/>
        <v>3850</v>
      </c>
      <c r="S6" s="20">
        <f t="shared" si="3"/>
        <v>1471</v>
      </c>
      <c r="T6" s="20">
        <f t="shared" si="3"/>
        <v>90.81</v>
      </c>
      <c r="U6" s="20">
        <f t="shared" si="3"/>
        <v>16.2</v>
      </c>
      <c r="V6" s="20">
        <f t="shared" si="3"/>
        <v>973</v>
      </c>
      <c r="W6" s="20">
        <f t="shared" si="3"/>
        <v>2.2999999999999998</v>
      </c>
      <c r="X6" s="20">
        <f t="shared" si="3"/>
        <v>423.04</v>
      </c>
      <c r="Y6" s="21">
        <f>IF(Y7="",NA(),Y7)</f>
        <v>142.9</v>
      </c>
      <c r="Z6" s="21">
        <f t="shared" ref="Z6:AH6" si="4">IF(Z7="",NA(),Z7)</f>
        <v>112.76</v>
      </c>
      <c r="AA6" s="21">
        <f t="shared" si="4"/>
        <v>141.15</v>
      </c>
      <c r="AB6" s="21">
        <f t="shared" si="4"/>
        <v>108.29</v>
      </c>
      <c r="AC6" s="21">
        <f t="shared" si="4"/>
        <v>106.25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51.29</v>
      </c>
      <c r="BR6" s="21">
        <f t="shared" ref="BR6:BZ6" si="8">IF(BR7="",NA(),BR7)</f>
        <v>46.34</v>
      </c>
      <c r="BS6" s="21">
        <f t="shared" si="8"/>
        <v>45.48</v>
      </c>
      <c r="BT6" s="21">
        <f t="shared" si="8"/>
        <v>52.67</v>
      </c>
      <c r="BU6" s="21">
        <f t="shared" si="8"/>
        <v>44.52</v>
      </c>
      <c r="BV6" s="21">
        <f t="shared" si="8"/>
        <v>64.78</v>
      </c>
      <c r="BW6" s="21">
        <f t="shared" si="8"/>
        <v>63.06</v>
      </c>
      <c r="BX6" s="21">
        <f t="shared" si="8"/>
        <v>62.5</v>
      </c>
      <c r="BY6" s="21">
        <f t="shared" si="8"/>
        <v>60.59</v>
      </c>
      <c r="BZ6" s="21">
        <f t="shared" si="8"/>
        <v>60</v>
      </c>
      <c r="CA6" s="20" t="str">
        <f>IF(CA7="","",IF(CA7="-","【-】","【"&amp;SUBSTITUTE(TEXT(CA7,"#,##0.00"),"-","△")&amp;"】"))</f>
        <v>【57.71】</v>
      </c>
      <c r="CB6" s="21">
        <f>IF(CB7="",NA(),CB7)</f>
        <v>366.49</v>
      </c>
      <c r="CC6" s="21">
        <f t="shared" ref="CC6:CK6" si="9">IF(CC7="",NA(),CC7)</f>
        <v>417.91</v>
      </c>
      <c r="CD6" s="21">
        <f t="shared" si="9"/>
        <v>433.2</v>
      </c>
      <c r="CE6" s="21">
        <f t="shared" si="9"/>
        <v>371.81</v>
      </c>
      <c r="CF6" s="21">
        <f t="shared" si="9"/>
        <v>432.93</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33.33</v>
      </c>
      <c r="CN6" s="21">
        <f t="shared" ref="CN6:CV6" si="10">IF(CN7="",NA(),CN7)</f>
        <v>32.26</v>
      </c>
      <c r="CO6" s="21">
        <f t="shared" si="10"/>
        <v>34.090000000000003</v>
      </c>
      <c r="CP6" s="21">
        <f t="shared" si="10"/>
        <v>33.26</v>
      </c>
      <c r="CQ6" s="21">
        <f t="shared" si="10"/>
        <v>33.200000000000003</v>
      </c>
      <c r="CR6" s="21">
        <f t="shared" si="10"/>
        <v>61.79</v>
      </c>
      <c r="CS6" s="21">
        <f t="shared" si="10"/>
        <v>59.94</v>
      </c>
      <c r="CT6" s="21">
        <f t="shared" si="10"/>
        <v>59.64</v>
      </c>
      <c r="CU6" s="21">
        <f t="shared" si="10"/>
        <v>58.19</v>
      </c>
      <c r="CV6" s="21">
        <f t="shared" si="10"/>
        <v>56.52</v>
      </c>
      <c r="CW6" s="20" t="str">
        <f>IF(CW7="","",IF(CW7="-","【-】","【"&amp;SUBSTITUTE(TEXT(CW7,"#,##0.00"),"-","△")&amp;"】"))</f>
        <v>【56.80】</v>
      </c>
      <c r="CX6" s="21">
        <f>IF(CX7="",NA(),CX7)</f>
        <v>66.06</v>
      </c>
      <c r="CY6" s="21">
        <f t="shared" ref="CY6:DG6" si="11">IF(CY7="",NA(),CY7)</f>
        <v>61.61</v>
      </c>
      <c r="CZ6" s="21">
        <f t="shared" si="11"/>
        <v>68.430000000000007</v>
      </c>
      <c r="DA6" s="21">
        <f t="shared" si="11"/>
        <v>68.459999999999994</v>
      </c>
      <c r="DB6" s="21">
        <f t="shared" si="11"/>
        <v>78.930000000000007</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74446</v>
      </c>
      <c r="D7" s="23">
        <v>47</v>
      </c>
      <c r="E7" s="23">
        <v>18</v>
      </c>
      <c r="F7" s="23">
        <v>0</v>
      </c>
      <c r="G7" s="23">
        <v>0</v>
      </c>
      <c r="H7" s="23" t="s">
        <v>96</v>
      </c>
      <c r="I7" s="23" t="s">
        <v>97</v>
      </c>
      <c r="J7" s="23" t="s">
        <v>98</v>
      </c>
      <c r="K7" s="23" t="s">
        <v>99</v>
      </c>
      <c r="L7" s="23" t="s">
        <v>100</v>
      </c>
      <c r="M7" s="23" t="s">
        <v>101</v>
      </c>
      <c r="N7" s="24" t="s">
        <v>102</v>
      </c>
      <c r="O7" s="24" t="s">
        <v>103</v>
      </c>
      <c r="P7" s="24">
        <v>66.69</v>
      </c>
      <c r="Q7" s="24">
        <v>100</v>
      </c>
      <c r="R7" s="24">
        <v>3850</v>
      </c>
      <c r="S7" s="24">
        <v>1471</v>
      </c>
      <c r="T7" s="24">
        <v>90.81</v>
      </c>
      <c r="U7" s="24">
        <v>16.2</v>
      </c>
      <c r="V7" s="24">
        <v>973</v>
      </c>
      <c r="W7" s="24">
        <v>2.2999999999999998</v>
      </c>
      <c r="X7" s="24">
        <v>423.04</v>
      </c>
      <c r="Y7" s="24">
        <v>142.9</v>
      </c>
      <c r="Z7" s="24">
        <v>112.76</v>
      </c>
      <c r="AA7" s="24">
        <v>141.15</v>
      </c>
      <c r="AB7" s="24">
        <v>108.29</v>
      </c>
      <c r="AC7" s="24">
        <v>106.25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244.85</v>
      </c>
      <c r="BL7" s="24">
        <v>296.89</v>
      </c>
      <c r="BM7" s="24">
        <v>270.57</v>
      </c>
      <c r="BN7" s="24">
        <v>294.27</v>
      </c>
      <c r="BO7" s="24">
        <v>294.08999999999997</v>
      </c>
      <c r="BP7" s="24">
        <v>310.14</v>
      </c>
      <c r="BQ7" s="24">
        <v>51.29</v>
      </c>
      <c r="BR7" s="24">
        <v>46.34</v>
      </c>
      <c r="BS7" s="24">
        <v>45.48</v>
      </c>
      <c r="BT7" s="24">
        <v>52.67</v>
      </c>
      <c r="BU7" s="24">
        <v>44.52</v>
      </c>
      <c r="BV7" s="24">
        <v>64.78</v>
      </c>
      <c r="BW7" s="24">
        <v>63.06</v>
      </c>
      <c r="BX7" s="24">
        <v>62.5</v>
      </c>
      <c r="BY7" s="24">
        <v>60.59</v>
      </c>
      <c r="BZ7" s="24">
        <v>60</v>
      </c>
      <c r="CA7" s="24">
        <v>57.71</v>
      </c>
      <c r="CB7" s="24">
        <v>366.49</v>
      </c>
      <c r="CC7" s="24">
        <v>417.91</v>
      </c>
      <c r="CD7" s="24">
        <v>433.2</v>
      </c>
      <c r="CE7" s="24">
        <v>371.81</v>
      </c>
      <c r="CF7" s="24">
        <v>432.93</v>
      </c>
      <c r="CG7" s="24">
        <v>250.21</v>
      </c>
      <c r="CH7" s="24">
        <v>264.77</v>
      </c>
      <c r="CI7" s="24">
        <v>269.33</v>
      </c>
      <c r="CJ7" s="24">
        <v>280.23</v>
      </c>
      <c r="CK7" s="24">
        <v>282.70999999999998</v>
      </c>
      <c r="CL7" s="24">
        <v>286.17</v>
      </c>
      <c r="CM7" s="24">
        <v>33.33</v>
      </c>
      <c r="CN7" s="24">
        <v>32.26</v>
      </c>
      <c r="CO7" s="24">
        <v>34.090000000000003</v>
      </c>
      <c r="CP7" s="24">
        <v>33.26</v>
      </c>
      <c r="CQ7" s="24">
        <v>33.200000000000003</v>
      </c>
      <c r="CR7" s="24">
        <v>61.79</v>
      </c>
      <c r="CS7" s="24">
        <v>59.94</v>
      </c>
      <c r="CT7" s="24">
        <v>59.64</v>
      </c>
      <c r="CU7" s="24">
        <v>58.19</v>
      </c>
      <c r="CV7" s="24">
        <v>56.52</v>
      </c>
      <c r="CW7" s="24">
        <v>56.8</v>
      </c>
      <c r="CX7" s="24">
        <v>66.06</v>
      </c>
      <c r="CY7" s="24">
        <v>61.61</v>
      </c>
      <c r="CZ7" s="24">
        <v>68.430000000000007</v>
      </c>
      <c r="DA7" s="24">
        <v>68.459999999999994</v>
      </c>
      <c r="DB7" s="24">
        <v>78.930000000000007</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