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99\gesuido\0015_経営戦略･経営分析関係\002 経営比較分析表\2021(R03)\【経営比較分析表】2021_072052_46_1718\"/>
    </mc:Choice>
  </mc:AlternateContent>
  <workbookProtection workbookAlgorithmName="SHA-512" workbookHashValue="3hWTQQT6QKG4eD1LSOxinGtbMArZeGTqzeJuw1JGdlPr3XhzdtP4yXedy/IOIMvMr6+vHClIGGE2hVd3LMKOjg==" workbookSaltValue="MjwyHEGl+WHvdGf5wUzLT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AT8" i="4" s="1"/>
  <c r="S6" i="5"/>
  <c r="R6" i="5"/>
  <c r="Q6" i="5"/>
  <c r="P6" i="5"/>
  <c r="P10" i="4" s="1"/>
  <c r="O6" i="5"/>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I10" i="4"/>
  <c r="B10" i="4"/>
  <c r="BB8" i="4"/>
  <c r="AL8" i="4"/>
  <c r="AD8" i="4"/>
  <c r="W8" i="4"/>
  <c r="I8" i="4"/>
  <c r="B8" i="4"/>
  <c r="B6" i="4"/>
</calcChain>
</file>

<file path=xl/sharedStrings.xml><?xml version="1.0" encoding="utf-8"?>
<sst xmlns="http://schemas.openxmlformats.org/spreadsheetml/2006/main" count="307" uniqueCount="117">
  <si>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</si>
  <si>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</si>
  <si>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</si>
  <si>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</si>
  <si>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</si>
  <si>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</si>
  <si>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</si>
  <si>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</si>
  <si>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</si>
  <si>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</si>
  <si>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</si>
  <si>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</si>
  <si>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</si>
  <si>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</si>
  <si>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</si>
  <si>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</si>
  <si>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</si>
  <si>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</si>
  <si>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</si>
  <si>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</si>
  <si>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</si>
  <si>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</si>
  <si>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</si>
  <si>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</si>
  <si>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</si>
  <si>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</si>
  <si>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</si>
  <si>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</si>
  <si>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</si>
  <si>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</si>
  <si>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</si>
  <si>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</si>
  <si>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</si>
  <si>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</si>
  <si>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</si>
  <si>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</si>
  <si>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</si>
  <si>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</si>
  <si>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</si>
  <si>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</si>
  <si>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</si>
  <si>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</si>
  <si>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</si>
  <si>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</si>
  <si>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</si>
  <si>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</si>
  <si>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</si>
  <si>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</si>
  <si>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</si>
  <si>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</si>
  <si>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</si>
  <si>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</si>
  <si>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</si>
  <si>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</si>
  <si>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</si>
  <si>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</si>
  <si>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</si>
  <si>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</si>
  <si>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</si>
  <si>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</si>
  <si>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</si>
  <si>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</si>
  <si>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</si>
  <si>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</si>
  <si>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</si>
  <si>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</si>
  <si>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</si>
  <si>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</si>
  <si>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</si>
  <si>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</si>
  <si>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</si>
  <si>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</si>
  <si>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</si>
  <si>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</si>
  <si>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</si>
  <si>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</si>
  <si>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</si>
  <si>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</si>
  <si>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</si>
  <si>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</si>
  <si>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</si>
  <si>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</si>
  <si>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</si>
  <si>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</si>
  <si>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</si>
  <si>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</si>
  <si>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</si>
  <si>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</si>
  <si>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</si>
  <si>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</si>
  <si>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</si>
  <si>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</si>
  <si>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</si>
  <si>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</si>
  <si>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</si>
  <si>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</si>
  <si>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</si>
  <si>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</si>
  <si>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</si>
  <si>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</si>
  <si>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</si>
  <si>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</si>
  <si>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</si>
  <si>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</si>
  <si>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</si>
  <si>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</si>
  <si>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</si>
  <si>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</si>
  <si>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</si>
  <si>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</si>
  <si>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</si>
  <si>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</si>
  <si>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</si>
  <si>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</si>
  <si>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①経常収支比率については、類似団体の平均値より高く100%を超えているが、一般会計からの補助金（基準外）に頼っている状況であり、純粋に健全な経営状態とは言えない。
③流動比率については、類似団体並びに全国平均よりもかなり上回っているが、当市の下水道事業は今後この事業への事業投資がメインとなることから、悪化する可能性は否定できないため、維持管理費の抑制や、適正な使用料の在り方について検討する必要がある。
⑤⑥経費回収率・汚水処理原価については、ともに類似団体と比較して下回る数値となっている。
⑦施設利用率については、事業の特性上、浄化槽の規模が使用人数（水量）によって求めるものではなく、延床面積で決定されるため、実利用に対し、過大な整備となる傾向であり、低い数値となることから、経費回収の考え方を難しくしている。
　</t>
    <rPh sb="185" eb="186">
      <t>ア</t>
    </rPh>
    <rPh sb="187" eb="188">
      <t>カタ</t>
    </rPh>
    <rPh sb="235" eb="237">
      <t>シタマワ</t>
    </rPh>
    <phoneticPr fontId="4"/>
  </si>
  <si>
    <t>　平成16年度から開始した事業のため、現在は耐用年数の経過による浄化槽本体の更新は行っていない状況で、消耗品についてのみ、定期的更新を実施している状況である。</t>
    <phoneticPr fontId="4"/>
  </si>
  <si>
    <t xml:space="preserve">　浄化槽の規模は、「建築物の用途別による屎尿浄化槽の処理対象人員算定基準」によって床面積等により算定されるため、実利用に対し過大な整備となる傾向にあり、施設利用率が低くなるのが現状。
　経費回収率の向上についてもは取り組まねばならないが、事業の性質上、経費回収率の向上は困難な状況にある。
　持続可能な汚水処理を実施していくために、令和3年度に改正した「下水道事業経営戦略」に基づき、中長期的に計画的に取り組むとともに、料金改定に向けて検討する必要がある。
</t>
    <rPh sb="166" eb="168">
      <t>レイワ</t>
    </rPh>
    <rPh sb="172" eb="174">
      <t>カイセイ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</si>
</sst>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FF-47EE-9B53-6E73FF22553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CFF-47EE-9B53-6E73FF22553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10.3</c:v>
                </c:pt>
                <c:pt idx="4">
                  <c:v>10.57</c:v>
                </c:pt>
              </c:numCache>
            </c:numRef>
          </c:val>
          <c:extLst>
            <c:ext xmlns:c16="http://schemas.microsoft.com/office/drawing/2014/chart" uri="{C3380CC4-5D6E-409C-BE32-E72D297353CC}">
              <c16:uniqueId val="{00000000-1D85-40F6-AAB5-548AB86DB82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58.19</c:v>
                </c:pt>
                <c:pt idx="4">
                  <c:v>56.52</c:v>
                </c:pt>
              </c:numCache>
            </c:numRef>
          </c:val>
          <c:smooth val="0"/>
          <c:extLst>
            <c:ext xmlns:c16="http://schemas.microsoft.com/office/drawing/2014/chart" uri="{C3380CC4-5D6E-409C-BE32-E72D297353CC}">
              <c16:uniqueId val="{00000001-1D85-40F6-AAB5-548AB86DB82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03B7-41F7-BEA8-71015383202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87.8</c:v>
                </c:pt>
                <c:pt idx="4">
                  <c:v>88.43</c:v>
                </c:pt>
              </c:numCache>
            </c:numRef>
          </c:val>
          <c:smooth val="0"/>
          <c:extLst>
            <c:ext xmlns:c16="http://schemas.microsoft.com/office/drawing/2014/chart" uri="{C3380CC4-5D6E-409C-BE32-E72D297353CC}">
              <c16:uniqueId val="{00000001-03B7-41F7-BEA8-71015383202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118.4</c:v>
                </c:pt>
                <c:pt idx="4">
                  <c:v>107.92</c:v>
                </c:pt>
              </c:numCache>
            </c:numRef>
          </c:val>
          <c:extLst>
            <c:ext xmlns:c16="http://schemas.microsoft.com/office/drawing/2014/chart" uri="{C3380CC4-5D6E-409C-BE32-E72D297353CC}">
              <c16:uniqueId val="{00000000-3A73-457B-A964-A92EEF5A0A5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99.03</c:v>
                </c:pt>
                <c:pt idx="4">
                  <c:v>100.41</c:v>
                </c:pt>
              </c:numCache>
            </c:numRef>
          </c:val>
          <c:smooth val="0"/>
          <c:extLst>
            <c:ext xmlns:c16="http://schemas.microsoft.com/office/drawing/2014/chart" uri="{C3380CC4-5D6E-409C-BE32-E72D297353CC}">
              <c16:uniqueId val="{00000001-3A73-457B-A964-A92EEF5A0A5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3.89</c:v>
                </c:pt>
                <c:pt idx="4">
                  <c:v>7.41</c:v>
                </c:pt>
              </c:numCache>
            </c:numRef>
          </c:val>
          <c:extLst>
            <c:ext xmlns:c16="http://schemas.microsoft.com/office/drawing/2014/chart" uri="{C3380CC4-5D6E-409C-BE32-E72D297353CC}">
              <c16:uniqueId val="{00000000-75B3-44F2-86A3-099895B3752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15.74</c:v>
                </c:pt>
                <c:pt idx="4">
                  <c:v>21.02</c:v>
                </c:pt>
              </c:numCache>
            </c:numRef>
          </c:val>
          <c:smooth val="0"/>
          <c:extLst>
            <c:ext xmlns:c16="http://schemas.microsoft.com/office/drawing/2014/chart" uri="{C3380CC4-5D6E-409C-BE32-E72D297353CC}">
              <c16:uniqueId val="{00000001-75B3-44F2-86A3-099895B3752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E4-4A6D-A787-69BCDB99733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5E4-4A6D-A787-69BCDB99733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40D-4CCE-B5AF-6D85498298E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74.239999999999995</c:v>
                </c:pt>
                <c:pt idx="4">
                  <c:v>83.92</c:v>
                </c:pt>
              </c:numCache>
            </c:numRef>
          </c:val>
          <c:smooth val="0"/>
          <c:extLst>
            <c:ext xmlns:c16="http://schemas.microsoft.com/office/drawing/2014/chart" uri="{C3380CC4-5D6E-409C-BE32-E72D297353CC}">
              <c16:uniqueId val="{00000001-E40D-4CCE-B5AF-6D85498298E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149.09</c:v>
                </c:pt>
                <c:pt idx="4">
                  <c:v>187.87</c:v>
                </c:pt>
              </c:numCache>
            </c:numRef>
          </c:val>
          <c:extLst>
            <c:ext xmlns:c16="http://schemas.microsoft.com/office/drawing/2014/chart" uri="{C3380CC4-5D6E-409C-BE32-E72D297353CC}">
              <c16:uniqueId val="{00000000-B7BC-48FE-AA97-1BE65BE048C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100.47</c:v>
                </c:pt>
                <c:pt idx="4">
                  <c:v>122.71</c:v>
                </c:pt>
              </c:numCache>
            </c:numRef>
          </c:val>
          <c:smooth val="0"/>
          <c:extLst>
            <c:ext xmlns:c16="http://schemas.microsoft.com/office/drawing/2014/chart" uri="{C3380CC4-5D6E-409C-BE32-E72D297353CC}">
              <c16:uniqueId val="{00000001-B7BC-48FE-AA97-1BE65BE048C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D89-4303-BF78-CE7CD997AFB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294.27</c:v>
                </c:pt>
                <c:pt idx="4">
                  <c:v>294.08999999999997</c:v>
                </c:pt>
              </c:numCache>
            </c:numRef>
          </c:val>
          <c:smooth val="0"/>
          <c:extLst>
            <c:ext xmlns:c16="http://schemas.microsoft.com/office/drawing/2014/chart" uri="{C3380CC4-5D6E-409C-BE32-E72D297353CC}">
              <c16:uniqueId val="{00000001-6D89-4303-BF78-CE7CD997AFB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55.83</c:v>
                </c:pt>
                <c:pt idx="4">
                  <c:v>48.11</c:v>
                </c:pt>
              </c:numCache>
            </c:numRef>
          </c:val>
          <c:extLst>
            <c:ext xmlns:c16="http://schemas.microsoft.com/office/drawing/2014/chart" uri="{C3380CC4-5D6E-409C-BE32-E72D297353CC}">
              <c16:uniqueId val="{00000000-3C07-4243-9503-461574922BD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60.59</c:v>
                </c:pt>
                <c:pt idx="4">
                  <c:v>60</c:v>
                </c:pt>
              </c:numCache>
            </c:numRef>
          </c:val>
          <c:smooth val="0"/>
          <c:extLst>
            <c:ext xmlns:c16="http://schemas.microsoft.com/office/drawing/2014/chart" uri="{C3380CC4-5D6E-409C-BE32-E72D297353CC}">
              <c16:uniqueId val="{00000001-3C07-4243-9503-461574922BD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208.39</c:v>
                </c:pt>
                <c:pt idx="4">
                  <c:v>239.45</c:v>
                </c:pt>
              </c:numCache>
            </c:numRef>
          </c:val>
          <c:extLst>
            <c:ext xmlns:c16="http://schemas.microsoft.com/office/drawing/2014/chart" uri="{C3380CC4-5D6E-409C-BE32-E72D297353CC}">
              <c16:uniqueId val="{00000000-F6A9-4074-A236-89FB8801580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280.23</c:v>
                </c:pt>
                <c:pt idx="4">
                  <c:v>282.70999999999998</c:v>
                </c:pt>
              </c:numCache>
            </c:numRef>
          </c:val>
          <c:smooth val="0"/>
          <c:extLst>
            <c:ext xmlns:c16="http://schemas.microsoft.com/office/drawing/2014/chart" uri="{C3380CC4-5D6E-409C-BE32-E72D297353CC}">
              <c16:uniqueId val="{00000001-F6A9-4074-A236-89FB8801580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9" zoomScaleNormal="100" workbookViewId="0">
      <selection activeCell="BI81" sqref="BI8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白河市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特定地域生活排水処理</v>
      </c>
      <c r="Q8" s="66"/>
      <c r="R8" s="66"/>
      <c r="S8" s="66"/>
      <c r="T8" s="66"/>
      <c r="U8" s="66"/>
      <c r="V8" s="66"/>
      <c r="W8" s="66" t="str">
        <f>データ!L6</f>
        <v>K2</v>
      </c>
      <c r="X8" s="66"/>
      <c r="Y8" s="66"/>
      <c r="Z8" s="66"/>
      <c r="AA8" s="66"/>
      <c r="AB8" s="66"/>
      <c r="AC8" s="66"/>
      <c r="AD8" s="67" t="str">
        <f>データ!$M$6</f>
        <v>非設置</v>
      </c>
      <c r="AE8" s="67"/>
      <c r="AF8" s="67"/>
      <c r="AG8" s="67"/>
      <c r="AH8" s="67"/>
      <c r="AI8" s="67"/>
      <c r="AJ8" s="67"/>
      <c r="AK8" s="3"/>
      <c r="AL8" s="55">
        <f>データ!S6</f>
        <v>59430</v>
      </c>
      <c r="AM8" s="55"/>
      <c r="AN8" s="55"/>
      <c r="AO8" s="55"/>
      <c r="AP8" s="55"/>
      <c r="AQ8" s="55"/>
      <c r="AR8" s="55"/>
      <c r="AS8" s="55"/>
      <c r="AT8" s="54">
        <f>データ!T6</f>
        <v>305.32</v>
      </c>
      <c r="AU8" s="54"/>
      <c r="AV8" s="54"/>
      <c r="AW8" s="54"/>
      <c r="AX8" s="54"/>
      <c r="AY8" s="54"/>
      <c r="AZ8" s="54"/>
      <c r="BA8" s="54"/>
      <c r="BB8" s="54">
        <f>データ!U6</f>
        <v>194.65</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46.98</v>
      </c>
      <c r="J10" s="54"/>
      <c r="K10" s="54"/>
      <c r="L10" s="54"/>
      <c r="M10" s="54"/>
      <c r="N10" s="54"/>
      <c r="O10" s="54"/>
      <c r="P10" s="54">
        <f>データ!P6</f>
        <v>5.64</v>
      </c>
      <c r="Q10" s="54"/>
      <c r="R10" s="54"/>
      <c r="S10" s="54"/>
      <c r="T10" s="54"/>
      <c r="U10" s="54"/>
      <c r="V10" s="54"/>
      <c r="W10" s="54">
        <f>データ!Q6</f>
        <v>100</v>
      </c>
      <c r="X10" s="54"/>
      <c r="Y10" s="54"/>
      <c r="Z10" s="54"/>
      <c r="AA10" s="54"/>
      <c r="AB10" s="54"/>
      <c r="AC10" s="54"/>
      <c r="AD10" s="55">
        <f>データ!R6</f>
        <v>2838</v>
      </c>
      <c r="AE10" s="55"/>
      <c r="AF10" s="55"/>
      <c r="AG10" s="55"/>
      <c r="AH10" s="55"/>
      <c r="AI10" s="55"/>
      <c r="AJ10" s="55"/>
      <c r="AK10" s="2"/>
      <c r="AL10" s="55">
        <f>データ!V6</f>
        <v>3334</v>
      </c>
      <c r="AM10" s="55"/>
      <c r="AN10" s="55"/>
      <c r="AO10" s="55"/>
      <c r="AP10" s="55"/>
      <c r="AQ10" s="55"/>
      <c r="AR10" s="55"/>
      <c r="AS10" s="55"/>
      <c r="AT10" s="54">
        <f>データ!W6</f>
        <v>272.86</v>
      </c>
      <c r="AU10" s="54"/>
      <c r="AV10" s="54"/>
      <c r="AW10" s="54"/>
      <c r="AX10" s="54"/>
      <c r="AY10" s="54"/>
      <c r="AZ10" s="54"/>
      <c r="BA10" s="54"/>
      <c r="BB10" s="54">
        <f>データ!X6</f>
        <v>12.22</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【98.81】</v>
      </c>
      <c r="F85" s="12" t="str">
        <f>データ!AT6</f>
        <v>【102.81】</v>
      </c>
      <c r="G85" s="12" t="str">
        <f>データ!BE6</f>
        <v>【112.20】</v>
      </c>
      <c r="H85" s="12" t="str">
        <f>データ!BP6</f>
        <v>【310.14】</v>
      </c>
      <c r="I85" s="12" t="str">
        <f>データ!CA6</f>
        <v>【57.71】</v>
      </c>
      <c r="J85" s="12" t="str">
        <f>データ!CL6</f>
        <v>【286.17】</v>
      </c>
      <c r="K85" s="12" t="str">
        <f>データ!CW6</f>
        <v>【56.80】</v>
      </c>
      <c r="L85" s="12" t="str">
        <f>データ!DH6</f>
        <v>【83.38】</v>
      </c>
      <c r="M85" s="12" t="str">
        <f>データ!DS6</f>
        <v>【19.84】</v>
      </c>
      <c r="N85" s="12" t="str">
        <f>データ!ED6</f>
        <v>【-】</v>
      </c>
      <c r="O85" s="12" t="str">
        <f>データ!EO6</f>
        <v>【-】</v>
      </c>
    </row>
  </sheetData>
  <sheetProtection algorithmName="SHA-512" hashValue="driQ8appoOR2nVodxLWyUudG3VR8dPov9vaXijiJQVfol5pAqpAM2mOwbUjvaBtWbwB8jnyo2GpqWZKp3/sR1g==" saltValue="Bkpe6xLo5Q9HB2TFJbikF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72052</v>
      </c>
      <c r="D6" s="19">
        <f t="shared" si="3"/>
        <v>46</v>
      </c>
      <c r="E6" s="19">
        <f t="shared" si="3"/>
        <v>18</v>
      </c>
      <c r="F6" s="19">
        <f t="shared" si="3"/>
        <v>0</v>
      </c>
      <c r="G6" s="19">
        <f t="shared" si="3"/>
        <v>0</v>
      </c>
      <c r="H6" s="19" t="str">
        <f t="shared" si="3"/>
        <v>福島県　白河市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46.98</v>
      </c>
      <c r="P6" s="20">
        <f t="shared" si="3"/>
        <v>5.64</v>
      </c>
      <c r="Q6" s="20">
        <f t="shared" si="3"/>
        <v>100</v>
      </c>
      <c r="R6" s="20">
        <f t="shared" si="3"/>
        <v>2838</v>
      </c>
      <c r="S6" s="20">
        <f t="shared" si="3"/>
        <v>59430</v>
      </c>
      <c r="T6" s="20">
        <f t="shared" si="3"/>
        <v>305.32</v>
      </c>
      <c r="U6" s="20">
        <f t="shared" si="3"/>
        <v>194.65</v>
      </c>
      <c r="V6" s="20">
        <f t="shared" si="3"/>
        <v>3334</v>
      </c>
      <c r="W6" s="20">
        <f t="shared" si="3"/>
        <v>272.86</v>
      </c>
      <c r="X6" s="20">
        <f t="shared" si="3"/>
        <v>12.22</v>
      </c>
      <c r="Y6" s="21" t="str">
        <f>IF(Y7="",NA(),Y7)</f>
        <v>-</v>
      </c>
      <c r="Z6" s="21" t="str">
        <f t="shared" ref="Z6:AH6" si="4">IF(Z7="",NA(),Z7)</f>
        <v>-</v>
      </c>
      <c r="AA6" s="21" t="str">
        <f t="shared" si="4"/>
        <v>-</v>
      </c>
      <c r="AB6" s="21">
        <f t="shared" si="4"/>
        <v>118.4</v>
      </c>
      <c r="AC6" s="21">
        <f t="shared" si="4"/>
        <v>107.92</v>
      </c>
      <c r="AD6" s="21" t="str">
        <f t="shared" si="4"/>
        <v>-</v>
      </c>
      <c r="AE6" s="21" t="str">
        <f t="shared" si="4"/>
        <v>-</v>
      </c>
      <c r="AF6" s="21" t="str">
        <f t="shared" si="4"/>
        <v>-</v>
      </c>
      <c r="AG6" s="21">
        <f t="shared" si="4"/>
        <v>99.03</v>
      </c>
      <c r="AH6" s="21">
        <f t="shared" si="4"/>
        <v>100.41</v>
      </c>
      <c r="AI6" s="20" t="str">
        <f>IF(AI7="","",IF(AI7="-","【-】","【"&amp;SUBSTITUTE(TEXT(AI7,"#,##0.00"),"-","△")&amp;"】"))</f>
        <v>【98.81】</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74.239999999999995</v>
      </c>
      <c r="AS6" s="21">
        <f t="shared" si="5"/>
        <v>83.92</v>
      </c>
      <c r="AT6" s="20" t="str">
        <f>IF(AT7="","",IF(AT7="-","【-】","【"&amp;SUBSTITUTE(TEXT(AT7,"#,##0.00"),"-","△")&amp;"】"))</f>
        <v>【102.81】</v>
      </c>
      <c r="AU6" s="21" t="str">
        <f>IF(AU7="",NA(),AU7)</f>
        <v>-</v>
      </c>
      <c r="AV6" s="21" t="str">
        <f t="shared" ref="AV6:BD6" si="6">IF(AV7="",NA(),AV7)</f>
        <v>-</v>
      </c>
      <c r="AW6" s="21" t="str">
        <f t="shared" si="6"/>
        <v>-</v>
      </c>
      <c r="AX6" s="21">
        <f t="shared" si="6"/>
        <v>149.09</v>
      </c>
      <c r="AY6" s="21">
        <f t="shared" si="6"/>
        <v>187.87</v>
      </c>
      <c r="AZ6" s="21" t="str">
        <f t="shared" si="6"/>
        <v>-</v>
      </c>
      <c r="BA6" s="21" t="str">
        <f t="shared" si="6"/>
        <v>-</v>
      </c>
      <c r="BB6" s="21" t="str">
        <f t="shared" si="6"/>
        <v>-</v>
      </c>
      <c r="BC6" s="21">
        <f t="shared" si="6"/>
        <v>100.47</v>
      </c>
      <c r="BD6" s="21">
        <f t="shared" si="6"/>
        <v>122.71</v>
      </c>
      <c r="BE6" s="20" t="str">
        <f>IF(BE7="","",IF(BE7="-","【-】","【"&amp;SUBSTITUTE(TEXT(BE7,"#,##0.00"),"-","△")&amp;"】"))</f>
        <v>【112.20】</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294.27</v>
      </c>
      <c r="BO6" s="21">
        <f t="shared" si="7"/>
        <v>294.08999999999997</v>
      </c>
      <c r="BP6" s="20" t="str">
        <f>IF(BP7="","",IF(BP7="-","【-】","【"&amp;SUBSTITUTE(TEXT(BP7,"#,##0.00"),"-","△")&amp;"】"))</f>
        <v>【310.14】</v>
      </c>
      <c r="BQ6" s="21" t="str">
        <f>IF(BQ7="",NA(),BQ7)</f>
        <v>-</v>
      </c>
      <c r="BR6" s="21" t="str">
        <f t="shared" ref="BR6:BZ6" si="8">IF(BR7="",NA(),BR7)</f>
        <v>-</v>
      </c>
      <c r="BS6" s="21" t="str">
        <f t="shared" si="8"/>
        <v>-</v>
      </c>
      <c r="BT6" s="21">
        <f t="shared" si="8"/>
        <v>55.83</v>
      </c>
      <c r="BU6" s="21">
        <f t="shared" si="8"/>
        <v>48.11</v>
      </c>
      <c r="BV6" s="21" t="str">
        <f t="shared" si="8"/>
        <v>-</v>
      </c>
      <c r="BW6" s="21" t="str">
        <f t="shared" si="8"/>
        <v>-</v>
      </c>
      <c r="BX6" s="21" t="str">
        <f t="shared" si="8"/>
        <v>-</v>
      </c>
      <c r="BY6" s="21">
        <f t="shared" si="8"/>
        <v>60.59</v>
      </c>
      <c r="BZ6" s="21">
        <f t="shared" si="8"/>
        <v>60</v>
      </c>
      <c r="CA6" s="20" t="str">
        <f>IF(CA7="","",IF(CA7="-","【-】","【"&amp;SUBSTITUTE(TEXT(CA7,"#,##0.00"),"-","△")&amp;"】"))</f>
        <v>【57.71】</v>
      </c>
      <c r="CB6" s="21" t="str">
        <f>IF(CB7="",NA(),CB7)</f>
        <v>-</v>
      </c>
      <c r="CC6" s="21" t="str">
        <f t="shared" ref="CC6:CK6" si="9">IF(CC7="",NA(),CC7)</f>
        <v>-</v>
      </c>
      <c r="CD6" s="21" t="str">
        <f t="shared" si="9"/>
        <v>-</v>
      </c>
      <c r="CE6" s="21">
        <f t="shared" si="9"/>
        <v>208.39</v>
      </c>
      <c r="CF6" s="21">
        <f t="shared" si="9"/>
        <v>239.45</v>
      </c>
      <c r="CG6" s="21" t="str">
        <f t="shared" si="9"/>
        <v>-</v>
      </c>
      <c r="CH6" s="21" t="str">
        <f t="shared" si="9"/>
        <v>-</v>
      </c>
      <c r="CI6" s="21" t="str">
        <f t="shared" si="9"/>
        <v>-</v>
      </c>
      <c r="CJ6" s="21">
        <f t="shared" si="9"/>
        <v>280.23</v>
      </c>
      <c r="CK6" s="21">
        <f t="shared" si="9"/>
        <v>282.70999999999998</v>
      </c>
      <c r="CL6" s="20" t="str">
        <f>IF(CL7="","",IF(CL7="-","【-】","【"&amp;SUBSTITUTE(TEXT(CL7,"#,##0.00"),"-","△")&amp;"】"))</f>
        <v>【286.17】</v>
      </c>
      <c r="CM6" s="21" t="str">
        <f>IF(CM7="",NA(),CM7)</f>
        <v>-</v>
      </c>
      <c r="CN6" s="21" t="str">
        <f t="shared" ref="CN6:CV6" si="10">IF(CN7="",NA(),CN7)</f>
        <v>-</v>
      </c>
      <c r="CO6" s="21" t="str">
        <f t="shared" si="10"/>
        <v>-</v>
      </c>
      <c r="CP6" s="21">
        <f t="shared" si="10"/>
        <v>10.3</v>
      </c>
      <c r="CQ6" s="21">
        <f t="shared" si="10"/>
        <v>10.57</v>
      </c>
      <c r="CR6" s="21" t="str">
        <f t="shared" si="10"/>
        <v>-</v>
      </c>
      <c r="CS6" s="21" t="str">
        <f t="shared" si="10"/>
        <v>-</v>
      </c>
      <c r="CT6" s="21" t="str">
        <f t="shared" si="10"/>
        <v>-</v>
      </c>
      <c r="CU6" s="21">
        <f t="shared" si="10"/>
        <v>58.19</v>
      </c>
      <c r="CV6" s="21">
        <f t="shared" si="10"/>
        <v>56.52</v>
      </c>
      <c r="CW6" s="20" t="str">
        <f>IF(CW7="","",IF(CW7="-","【-】","【"&amp;SUBSTITUTE(TEXT(CW7,"#,##0.00"),"-","△")&amp;"】"))</f>
        <v>【56.80】</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87.8</v>
      </c>
      <c r="DG6" s="21">
        <f t="shared" si="11"/>
        <v>88.43</v>
      </c>
      <c r="DH6" s="20" t="str">
        <f>IF(DH7="","",IF(DH7="-","【-】","【"&amp;SUBSTITUTE(TEXT(DH7,"#,##0.00"),"-","△")&amp;"】"))</f>
        <v>【83.38】</v>
      </c>
      <c r="DI6" s="21" t="str">
        <f>IF(DI7="",NA(),DI7)</f>
        <v>-</v>
      </c>
      <c r="DJ6" s="21" t="str">
        <f t="shared" ref="DJ6:DR6" si="12">IF(DJ7="",NA(),DJ7)</f>
        <v>-</v>
      </c>
      <c r="DK6" s="21" t="str">
        <f t="shared" si="12"/>
        <v>-</v>
      </c>
      <c r="DL6" s="21">
        <f t="shared" si="12"/>
        <v>3.89</v>
      </c>
      <c r="DM6" s="21">
        <f t="shared" si="12"/>
        <v>7.41</v>
      </c>
      <c r="DN6" s="21" t="str">
        <f t="shared" si="12"/>
        <v>-</v>
      </c>
      <c r="DO6" s="21" t="str">
        <f t="shared" si="12"/>
        <v>-</v>
      </c>
      <c r="DP6" s="21" t="str">
        <f t="shared" si="12"/>
        <v>-</v>
      </c>
      <c r="DQ6" s="21">
        <f t="shared" si="12"/>
        <v>15.74</v>
      </c>
      <c r="DR6" s="21">
        <f t="shared" si="12"/>
        <v>21.02</v>
      </c>
      <c r="DS6" s="20" t="str">
        <f>IF(DS7="","",IF(DS7="-","【-】","【"&amp;SUBSTITUTE(TEXT(DS7,"#,##0.00"),"-","△")&amp;"】"))</f>
        <v>【19.84】</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2021</v>
      </c>
      <c r="C7" s="23">
        <v>72052</v>
      </c>
      <c r="D7" s="23">
        <v>46</v>
      </c>
      <c r="E7" s="23">
        <v>18</v>
      </c>
      <c r="F7" s="23">
        <v>0</v>
      </c>
      <c r="G7" s="23">
        <v>0</v>
      </c>
      <c r="H7" s="23" t="s">
        <v>96</v>
      </c>
      <c r="I7" s="23" t="s">
        <v>97</v>
      </c>
      <c r="J7" s="23" t="s">
        <v>98</v>
      </c>
      <c r="K7" s="23" t="s">
        <v>99</v>
      </c>
      <c r="L7" s="23" t="s">
        <v>100</v>
      </c>
      <c r="M7" s="23" t="s">
        <v>101</v>
      </c>
      <c r="N7" s="24" t="s">
        <v>102</v>
      </c>
      <c r="O7" s="24">
        <v>46.98</v>
      </c>
      <c r="P7" s="24">
        <v>5.64</v>
      </c>
      <c r="Q7" s="24">
        <v>100</v>
      </c>
      <c r="R7" s="24">
        <v>2838</v>
      </c>
      <c r="S7" s="24">
        <v>59430</v>
      </c>
      <c r="T7" s="24">
        <v>305.32</v>
      </c>
      <c r="U7" s="24">
        <v>194.65</v>
      </c>
      <c r="V7" s="24">
        <v>3334</v>
      </c>
      <c r="W7" s="24">
        <v>272.86</v>
      </c>
      <c r="X7" s="24">
        <v>12.22</v>
      </c>
      <c r="Y7" s="24" t="s">
        <v>102</v>
      </c>
      <c r="Z7" s="24" t="s">
        <v>102</v>
      </c>
      <c r="AA7" s="24" t="s">
        <v>102</v>
      </c>
      <c r="AB7" s="24">
        <v>118.4</v>
      </c>
      <c r="AC7" s="24">
        <v>107.92</v>
      </c>
      <c r="AD7" s="24" t="s">
        <v>102</v>
      </c>
      <c r="AE7" s="24" t="s">
        <v>102</v>
      </c>
      <c r="AF7" s="24" t="s">
        <v>102</v>
      </c>
      <c r="AG7" s="24">
        <v>99.03</v>
      </c>
      <c r="AH7" s="24">
        <v>100.41</v>
      </c>
      <c r="AI7" s="24">
        <v>98.81</v>
      </c>
      <c r="AJ7" s="24" t="s">
        <v>102</v>
      </c>
      <c r="AK7" s="24" t="s">
        <v>102</v>
      </c>
      <c r="AL7" s="24" t="s">
        <v>102</v>
      </c>
      <c r="AM7" s="24">
        <v>0</v>
      </c>
      <c r="AN7" s="24">
        <v>0</v>
      </c>
      <c r="AO7" s="24" t="s">
        <v>102</v>
      </c>
      <c r="AP7" s="24" t="s">
        <v>102</v>
      </c>
      <c r="AQ7" s="24" t="s">
        <v>102</v>
      </c>
      <c r="AR7" s="24">
        <v>74.239999999999995</v>
      </c>
      <c r="AS7" s="24">
        <v>83.92</v>
      </c>
      <c r="AT7" s="24">
        <v>102.81</v>
      </c>
      <c r="AU7" s="24" t="s">
        <v>102</v>
      </c>
      <c r="AV7" s="24" t="s">
        <v>102</v>
      </c>
      <c r="AW7" s="24" t="s">
        <v>102</v>
      </c>
      <c r="AX7" s="24">
        <v>149.09</v>
      </c>
      <c r="AY7" s="24">
        <v>187.87</v>
      </c>
      <c r="AZ7" s="24" t="s">
        <v>102</v>
      </c>
      <c r="BA7" s="24" t="s">
        <v>102</v>
      </c>
      <c r="BB7" s="24" t="s">
        <v>102</v>
      </c>
      <c r="BC7" s="24">
        <v>100.47</v>
      </c>
      <c r="BD7" s="24">
        <v>122.71</v>
      </c>
      <c r="BE7" s="24">
        <v>112.2</v>
      </c>
      <c r="BF7" s="24" t="s">
        <v>102</v>
      </c>
      <c r="BG7" s="24" t="s">
        <v>102</v>
      </c>
      <c r="BH7" s="24" t="s">
        <v>102</v>
      </c>
      <c r="BI7" s="24">
        <v>0</v>
      </c>
      <c r="BJ7" s="24">
        <v>0</v>
      </c>
      <c r="BK7" s="24" t="s">
        <v>102</v>
      </c>
      <c r="BL7" s="24" t="s">
        <v>102</v>
      </c>
      <c r="BM7" s="24" t="s">
        <v>102</v>
      </c>
      <c r="BN7" s="24">
        <v>294.27</v>
      </c>
      <c r="BO7" s="24">
        <v>294.08999999999997</v>
      </c>
      <c r="BP7" s="24">
        <v>310.14</v>
      </c>
      <c r="BQ7" s="24" t="s">
        <v>102</v>
      </c>
      <c r="BR7" s="24" t="s">
        <v>102</v>
      </c>
      <c r="BS7" s="24" t="s">
        <v>102</v>
      </c>
      <c r="BT7" s="24">
        <v>55.83</v>
      </c>
      <c r="BU7" s="24">
        <v>48.11</v>
      </c>
      <c r="BV7" s="24" t="s">
        <v>102</v>
      </c>
      <c r="BW7" s="24" t="s">
        <v>102</v>
      </c>
      <c r="BX7" s="24" t="s">
        <v>102</v>
      </c>
      <c r="BY7" s="24">
        <v>60.59</v>
      </c>
      <c r="BZ7" s="24">
        <v>60</v>
      </c>
      <c r="CA7" s="24">
        <v>57.71</v>
      </c>
      <c r="CB7" s="24" t="s">
        <v>102</v>
      </c>
      <c r="CC7" s="24" t="s">
        <v>102</v>
      </c>
      <c r="CD7" s="24" t="s">
        <v>102</v>
      </c>
      <c r="CE7" s="24">
        <v>208.39</v>
      </c>
      <c r="CF7" s="24">
        <v>239.45</v>
      </c>
      <c r="CG7" s="24" t="s">
        <v>102</v>
      </c>
      <c r="CH7" s="24" t="s">
        <v>102</v>
      </c>
      <c r="CI7" s="24" t="s">
        <v>102</v>
      </c>
      <c r="CJ7" s="24">
        <v>280.23</v>
      </c>
      <c r="CK7" s="24">
        <v>282.70999999999998</v>
      </c>
      <c r="CL7" s="24">
        <v>286.17</v>
      </c>
      <c r="CM7" s="24" t="s">
        <v>102</v>
      </c>
      <c r="CN7" s="24" t="s">
        <v>102</v>
      </c>
      <c r="CO7" s="24" t="s">
        <v>102</v>
      </c>
      <c r="CP7" s="24">
        <v>10.3</v>
      </c>
      <c r="CQ7" s="24">
        <v>10.57</v>
      </c>
      <c r="CR7" s="24" t="s">
        <v>102</v>
      </c>
      <c r="CS7" s="24" t="s">
        <v>102</v>
      </c>
      <c r="CT7" s="24" t="s">
        <v>102</v>
      </c>
      <c r="CU7" s="24">
        <v>58.19</v>
      </c>
      <c r="CV7" s="24">
        <v>56.52</v>
      </c>
      <c r="CW7" s="24">
        <v>56.8</v>
      </c>
      <c r="CX7" s="24" t="s">
        <v>102</v>
      </c>
      <c r="CY7" s="24" t="s">
        <v>102</v>
      </c>
      <c r="CZ7" s="24" t="s">
        <v>102</v>
      </c>
      <c r="DA7" s="24">
        <v>100</v>
      </c>
      <c r="DB7" s="24">
        <v>100</v>
      </c>
      <c r="DC7" s="24" t="s">
        <v>102</v>
      </c>
      <c r="DD7" s="24" t="s">
        <v>102</v>
      </c>
      <c r="DE7" s="24" t="s">
        <v>102</v>
      </c>
      <c r="DF7" s="24">
        <v>87.8</v>
      </c>
      <c r="DG7" s="24">
        <v>88.43</v>
      </c>
      <c r="DH7" s="24">
        <v>83.38</v>
      </c>
      <c r="DI7" s="24" t="s">
        <v>102</v>
      </c>
      <c r="DJ7" s="24" t="s">
        <v>102</v>
      </c>
      <c r="DK7" s="24" t="s">
        <v>102</v>
      </c>
      <c r="DL7" s="24">
        <v>3.89</v>
      </c>
      <c r="DM7" s="24">
        <v>7.41</v>
      </c>
      <c r="DN7" s="24" t="s">
        <v>102</v>
      </c>
      <c r="DO7" s="24" t="s">
        <v>102</v>
      </c>
      <c r="DP7" s="24" t="s">
        <v>102</v>
      </c>
      <c r="DQ7" s="24">
        <v>15.74</v>
      </c>
      <c r="DR7" s="24">
        <v>21.02</v>
      </c>
      <c r="DS7" s="24">
        <v>19.84</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2023-01-12T23:49:11Z</dcterms:created>
  <dcterms:modified xsi:type="dcterms:W3CDTF">2023-01-28T08:57:49Z</dcterms:modified>
  <cp:category/>
</cp:coreProperties>
</file>