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ittflsv\ファイルサーバー\13_建設係\999上下水道共通フォルダ\業務全般\14.公営企業決算統計\○経営比較分析表\Ｒ4経営分析表\"/>
    </mc:Choice>
  </mc:AlternateContent>
  <xr:revisionPtr revIDLastSave="0" documentId="13_ncr:1_{F2782BEE-A2A9-401D-BAA8-0003777BCD30}" xr6:coauthVersionLast="36" xr6:coauthVersionMax="36" xr10:uidLastSave="{00000000-0000-0000-0000-000000000000}"/>
  <workbookProtection workbookAlgorithmName="SHA-512" workbookHashValue="uUarlulNDZDfSkjUZwCxD09WlvyS7J4lMLit3JYX1PszG45zNoDW5IgJLsvbz9Qk+jX3+gpAG7+qexmMmWjvUg==" workbookSaltValue="WHw+EK9UmV03sOreSe3pZg==" workbookSpinCount="100000" lockStructure="1"/>
  <bookViews>
    <workbookView xWindow="0" yWindow="0" windowWidth="14745" windowHeight="1201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AT10" i="4"/>
  <c r="AL10" i="4"/>
  <c r="W10" i="4"/>
  <c r="I10" i="4"/>
  <c r="BB8" i="4"/>
  <c r="I8" i="4"/>
</calcChain>
</file>

<file path=xl/sharedStrings.xml><?xml version="1.0" encoding="utf-8"?>
<sst xmlns="http://schemas.openxmlformats.org/spreadsheetml/2006/main" count="251" uniqueCount="119">
  <si>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</si>
  <si>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</si>
  <si>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</si>
  <si>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</si>
  <si>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</si>
  <si>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</si>
  <si>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</si>
  <si>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</si>
  <si>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</si>
  <si>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</si>
  <si>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</si>
  <si>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</si>
  <si>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</si>
  <si>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</si>
  <si>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</si>
  <si>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</si>
  <si>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</si>
  <si>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</si>
  <si>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</si>
  <si>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</si>
  <si>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</si>
  <si>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</si>
  <si>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</si>
  <si>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</si>
  <si>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</si>
  <si>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</si>
  <si>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</si>
  <si>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</si>
  <si>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</si>
  <si>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</si>
  <si>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</si>
  <si>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</si>
  <si>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</si>
  <si>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</si>
  <si>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</si>
  <si>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</si>
  <si>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</si>
  <si>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</si>
  <si>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</si>
  <si>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</si>
  <si>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</si>
  <si>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</si>
  <si>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</si>
  <si>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</si>
  <si>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</si>
  <si>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</si>
  <si>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</si>
  <si>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</si>
  <si>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</si>
  <si>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</si>
  <si>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</si>
  <si>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</si>
  <si>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</si>
  <si>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</si>
  <si>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</si>
  <si>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</si>
  <si>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</si>
  <si>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</si>
  <si>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</si>
  <si>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</si>
  <si>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</si>
  <si>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</si>
  <si>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</si>
  <si>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</si>
  <si>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</si>
  <si>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</si>
  <si>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</si>
  <si>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</si>
  <si>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</si>
  <si>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</si>
  <si>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</si>
  <si>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</si>
  <si>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</si>
  <si>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</si>
  <si>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</si>
  <si>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</si>
  <si>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</si>
  <si>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</si>
  <si>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</si>
  <si>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</si>
  <si>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</si>
  <si>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</si>
  <si>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</si>
  <si>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</si>
  <si>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</si>
  <si>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</si>
  <si>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</si>
  <si>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</si>
  <si>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</si>
  <si>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</si>
  <si>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</si>
  <si>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</si>
  <si>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</si>
  <si>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</si>
  <si>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</si>
  <si>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</si>
  <si>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</si>
  <si>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</si>
  <si>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</si>
  <si>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</si>
  <si>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</si>
  <si>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</si>
  <si>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</si>
  <si>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</si>
  <si>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</si>
  <si>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</si>
  <si>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</si>
  <si>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</si>
  <si>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</si>
  <si>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</si>
  <si>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</si>
  <si>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</si>
  <si>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</si>
  <si>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</si>
  <si>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</si>
  <si>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</si>
  <si>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施設は２か所あり、それぞれ平成１０年度建設及び平成１３年度建設と建設から２０年が経過しようとしている。
　処理施設については、平成２９年から３０年度の間に福島再生加速化交付金を活用し、水処理機器、脱水施設の更新工事を実施している。
③管渠改善率
　令和３年度に完了した農集排管路工事はないため、管渠改善率は０となる。</t>
    <rPh sb="54" eb="58">
      <t>ショリシセツ</t>
    </rPh>
    <rPh sb="132" eb="134">
      <t>カンリョウ</t>
    </rPh>
    <rPh sb="149" eb="150">
      <t>カン</t>
    </rPh>
    <phoneticPr fontId="4"/>
  </si>
  <si>
    <t>　大きい設備は近年更新したものの、施設の更新計画等を作成し、年度により大規模な修繕に偏りが生じないように平準化し、施設の延命化を図っていくことが重要である。
　使用料金については、事業の健全な運営のためには必要不可欠であるが、農業集落排水利用者が少ない段階で料金を改定することは一人あたりの負担が大きいため、慎重に検討する必要がある。</t>
    <rPh sb="1" eb="2">
      <t>オオ</t>
    </rPh>
    <rPh sb="4" eb="6">
      <t>セツビ</t>
    </rPh>
    <rPh sb="7" eb="9">
      <t>キンネン</t>
    </rPh>
    <rPh sb="9" eb="11">
      <t>コウシン</t>
    </rPh>
    <rPh sb="72" eb="74">
      <t>ジュウヨウ</t>
    </rPh>
    <rPh sb="80" eb="82">
      <t>シヨウ</t>
    </rPh>
    <phoneticPr fontId="4"/>
  </si>
  <si>
    <t xml:space="preserve">　令和元年度より集落排水使用料を徴収しているが、施設の維持費や災害復旧工事費等の大半は一般会計繰入金や交付金等に頼っている状況である。
①収益的収支比率
　100%を超えている理由は、令和３年度から令和４年度へ繰越した事業があるためである。 
⑤経費回収率、⑥汚水処理原価
汚水処理費に災害復旧工事も含まれているため、汚水処理費が高額となるため経費回収率は低く、汚水処理原価は高くなっている。
⑦施設利用率
避難指示が解除されたものの、帰還住民が少ないことから施設利用率が低い。
⑧水洗化率
住民の帰還や移住により水洗便所設置済人口と処理区域内人口の割合が変化したことにより、前年度より増加している。
</t>
    <rPh sb="84" eb="85">
      <t>コ</t>
    </rPh>
    <rPh sb="93" eb="95">
      <t>レイワ</t>
    </rPh>
    <rPh sb="96" eb="98">
      <t>ネンド</t>
    </rPh>
    <rPh sb="100" eb="102">
      <t>レイワ</t>
    </rPh>
    <rPh sb="103" eb="105">
      <t>ネンド</t>
    </rPh>
    <rPh sb="161" eb="166">
      <t>オスイショリヒ</t>
    </rPh>
    <rPh sb="167" eb="169">
      <t>コウガク</t>
    </rPh>
    <rPh sb="292" eb="295">
      <t>ゼンネンド</t>
    </rPh>
    <rPh sb="297" eb="299">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</si>
</sst>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formatCode="#,##0.00;&quot;△&quot;#,##0.00;&quot;-&quot;">
                  <c:v>13.07</c:v>
                </c:pt>
                <c:pt idx="4">
                  <c:v>0</c:v>
                </c:pt>
              </c:numCache>
            </c:numRef>
          </c:val>
          <c:extLst>
            <c:ext xmlns:c16="http://schemas.microsoft.com/office/drawing/2014/chart" uri="{C3380CC4-5D6E-409C-BE32-E72D297353CC}">
              <c16:uniqueId val="{00000000-7E89-4FEE-BF2F-6AF4DB97E7B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c:v>0.02</c:v>
                </c:pt>
                <c:pt idx="3">
                  <c:v>0.25</c:v>
                </c:pt>
                <c:pt idx="4">
                  <c:v>0.05</c:v>
                </c:pt>
              </c:numCache>
            </c:numRef>
          </c:val>
          <c:smooth val="0"/>
          <c:extLst>
            <c:ext xmlns:c16="http://schemas.microsoft.com/office/drawing/2014/chart" uri="{C3380CC4-5D6E-409C-BE32-E72D297353CC}">
              <c16:uniqueId val="{00000001-7E89-4FEE-BF2F-6AF4DB97E7B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5.56</c:v>
                </c:pt>
                <c:pt idx="2">
                  <c:v>5.68</c:v>
                </c:pt>
                <c:pt idx="3">
                  <c:v>2.66</c:v>
                </c:pt>
                <c:pt idx="4">
                  <c:v>5.19</c:v>
                </c:pt>
              </c:numCache>
            </c:numRef>
          </c:val>
          <c:extLst>
            <c:ext xmlns:c16="http://schemas.microsoft.com/office/drawing/2014/chart" uri="{C3380CC4-5D6E-409C-BE32-E72D297353CC}">
              <c16:uniqueId val="{00000000-567C-4D40-A7B1-009381DF7E4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50.68</c:v>
                </c:pt>
                <c:pt idx="2">
                  <c:v>50.14</c:v>
                </c:pt>
                <c:pt idx="3">
                  <c:v>54.83</c:v>
                </c:pt>
                <c:pt idx="4">
                  <c:v>66.53</c:v>
                </c:pt>
              </c:numCache>
            </c:numRef>
          </c:val>
          <c:smooth val="0"/>
          <c:extLst>
            <c:ext xmlns:c16="http://schemas.microsoft.com/office/drawing/2014/chart" uri="{C3380CC4-5D6E-409C-BE32-E72D297353CC}">
              <c16:uniqueId val="{00000001-567C-4D40-A7B1-009381DF7E4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90.64</c:v>
                </c:pt>
                <c:pt idx="2">
                  <c:v>78.239999999999995</c:v>
                </c:pt>
                <c:pt idx="3">
                  <c:v>81.78</c:v>
                </c:pt>
                <c:pt idx="4">
                  <c:v>92.54</c:v>
                </c:pt>
              </c:numCache>
            </c:numRef>
          </c:val>
          <c:extLst>
            <c:ext xmlns:c16="http://schemas.microsoft.com/office/drawing/2014/chart" uri="{C3380CC4-5D6E-409C-BE32-E72D297353CC}">
              <c16:uniqueId val="{00000000-E062-4F00-A20F-144ED3AD86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84.86</c:v>
                </c:pt>
                <c:pt idx="2">
                  <c:v>84.98</c:v>
                </c:pt>
                <c:pt idx="3">
                  <c:v>84.7</c:v>
                </c:pt>
                <c:pt idx="4">
                  <c:v>84.67</c:v>
                </c:pt>
              </c:numCache>
            </c:numRef>
          </c:val>
          <c:smooth val="0"/>
          <c:extLst>
            <c:ext xmlns:c16="http://schemas.microsoft.com/office/drawing/2014/chart" uri="{C3380CC4-5D6E-409C-BE32-E72D297353CC}">
              <c16:uniqueId val="{00000001-E062-4F00-A20F-144ED3AD86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92.79</c:v>
                </c:pt>
                <c:pt idx="2">
                  <c:v>154.57</c:v>
                </c:pt>
                <c:pt idx="3">
                  <c:v>131.80000000000001</c:v>
                </c:pt>
                <c:pt idx="4">
                  <c:v>143.68</c:v>
                </c:pt>
              </c:numCache>
            </c:numRef>
          </c:val>
          <c:extLst>
            <c:ext xmlns:c16="http://schemas.microsoft.com/office/drawing/2014/chart" uri="{C3380CC4-5D6E-409C-BE32-E72D297353CC}">
              <c16:uniqueId val="{00000000-9857-48C9-86EA-794107E4398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57-48C9-86EA-794107E4398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20-4249-BE00-4B770E30619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20-4249-BE00-4B770E30619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53-4D3D-9929-A806ED0082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3-4D3D-9929-A806ED0082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03-4F3A-A7DE-6308CC2067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03-4F3A-A7DE-6308CC2067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37-4F06-A3EF-573351E35E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37-4F06-A3EF-573351E35E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B68-4C55-BAFA-D90494F98B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789.46</c:v>
                </c:pt>
                <c:pt idx="2">
                  <c:v>826.83</c:v>
                </c:pt>
                <c:pt idx="3">
                  <c:v>867.83</c:v>
                </c:pt>
                <c:pt idx="4">
                  <c:v>791.76</c:v>
                </c:pt>
              </c:numCache>
            </c:numRef>
          </c:val>
          <c:smooth val="0"/>
          <c:extLst>
            <c:ext xmlns:c16="http://schemas.microsoft.com/office/drawing/2014/chart" uri="{C3380CC4-5D6E-409C-BE32-E72D297353CC}">
              <c16:uniqueId val="{00000001-6B68-4C55-BAFA-D90494F98B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formatCode="#,##0.00;&quot;△&quot;#,##0.00;&quot;-&quot;">
                  <c:v>0</c:v>
                </c:pt>
                <c:pt idx="1">
                  <c:v>0</c:v>
                </c:pt>
                <c:pt idx="2" formatCode="#,##0.00;&quot;△&quot;#,##0.00;&quot;-&quot;">
                  <c:v>5.8</c:v>
                </c:pt>
                <c:pt idx="3" formatCode="#,##0.00;&quot;△&quot;#,##0.00;&quot;-&quot;">
                  <c:v>4.67</c:v>
                </c:pt>
                <c:pt idx="4" formatCode="#,##0.00;&quot;△&quot;#,##0.00;&quot;-&quot;">
                  <c:v>12.35</c:v>
                </c:pt>
              </c:numCache>
            </c:numRef>
          </c:val>
          <c:extLst>
            <c:ext xmlns:c16="http://schemas.microsoft.com/office/drawing/2014/chart" uri="{C3380CC4-5D6E-409C-BE32-E72D297353CC}">
              <c16:uniqueId val="{00000000-D5DB-49DA-B743-93577296C73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57.77</c:v>
                </c:pt>
                <c:pt idx="2">
                  <c:v>57.31</c:v>
                </c:pt>
                <c:pt idx="3">
                  <c:v>57.08</c:v>
                </c:pt>
                <c:pt idx="4">
                  <c:v>56.26</c:v>
                </c:pt>
              </c:numCache>
            </c:numRef>
          </c:val>
          <c:smooth val="0"/>
          <c:extLst>
            <c:ext xmlns:c16="http://schemas.microsoft.com/office/drawing/2014/chart" uri="{C3380CC4-5D6E-409C-BE32-E72D297353CC}">
              <c16:uniqueId val="{00000001-D5DB-49DA-B743-93577296C73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8107.84</c:v>
                </c:pt>
                <c:pt idx="3">
                  <c:v>7723.2</c:v>
                </c:pt>
                <c:pt idx="4">
                  <c:v>2970.84</c:v>
                </c:pt>
              </c:numCache>
            </c:numRef>
          </c:val>
          <c:extLst>
            <c:ext xmlns:c16="http://schemas.microsoft.com/office/drawing/2014/chart" uri="{C3380CC4-5D6E-409C-BE32-E72D297353CC}">
              <c16:uniqueId val="{00000000-AB65-4567-B098-F582A5EEAF1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B65-4567-B098-F582A5EEAF1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4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飯舘村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4996</v>
      </c>
      <c r="AM8" s="45"/>
      <c r="AN8" s="45"/>
      <c r="AO8" s="45"/>
      <c r="AP8" s="45"/>
      <c r="AQ8" s="45"/>
      <c r="AR8" s="45"/>
      <c r="AS8" s="45"/>
      <c r="AT8" s="46">
        <f>データ!T6</f>
        <v>230.13</v>
      </c>
      <c r="AU8" s="46"/>
      <c r="AV8" s="46"/>
      <c r="AW8" s="46"/>
      <c r="AX8" s="46"/>
      <c r="AY8" s="46"/>
      <c r="AZ8" s="46"/>
      <c r="BA8" s="46"/>
      <c r="BB8" s="46">
        <f>データ!U6</f>
        <v>21.71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27.4</v>
      </c>
      <c r="Q10" s="46"/>
      <c r="R10" s="46"/>
      <c r="S10" s="46"/>
      <c r="T10" s="46"/>
      <c r="U10" s="46"/>
      <c r="V10" s="46"/>
      <c r="W10" s="46">
        <f>データ!Q6</f>
        <v>155.07</v>
      </c>
      <c r="X10" s="46"/>
      <c r="Y10" s="46"/>
      <c r="Z10" s="46"/>
      <c r="AA10" s="46"/>
      <c r="AB10" s="46"/>
      <c r="AC10" s="46"/>
      <c r="AD10" s="45">
        <f>データ!R6</f>
        <v>4400</v>
      </c>
      <c r="AE10" s="45"/>
      <c r="AF10" s="45"/>
      <c r="AG10" s="45"/>
      <c r="AH10" s="45"/>
      <c r="AI10" s="45"/>
      <c r="AJ10" s="45"/>
      <c r="AK10" s="2"/>
      <c r="AL10" s="45">
        <f>データ!V6</f>
        <v>1354</v>
      </c>
      <c r="AM10" s="45"/>
      <c r="AN10" s="45"/>
      <c r="AO10" s="45"/>
      <c r="AP10" s="45"/>
      <c r="AQ10" s="45"/>
      <c r="AR10" s="45"/>
      <c r="AS10" s="45"/>
      <c r="AT10" s="46">
        <f>データ!W6</f>
        <v>1.53</v>
      </c>
      <c r="AU10" s="46"/>
      <c r="AV10" s="46"/>
      <c r="AW10" s="46"/>
      <c r="AX10" s="46"/>
      <c r="AY10" s="46"/>
      <c r="AZ10" s="46"/>
      <c r="BA10" s="46"/>
      <c r="BB10" s="46">
        <f>データ!X6</f>
        <v>884.97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oGTu+AyPceLEELBnLXq58zpXQdvcFoE45ngilOcKV7vyrqZWyZo90X8or9r233SpwO77jebx6py0AeLKYPrpGQ==" saltValue="T1u2CoY/9ik65Pw5OhDf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75647</v>
      </c>
      <c r="D6" s="19">
        <f t="shared" si="3"/>
        <v>47</v>
      </c>
      <c r="E6" s="19">
        <f t="shared" si="3"/>
        <v>17</v>
      </c>
      <c r="F6" s="19">
        <f t="shared" si="3"/>
        <v>5</v>
      </c>
      <c r="G6" s="19">
        <f t="shared" si="3"/>
        <v>0</v>
      </c>
      <c r="H6" s="19" t="str">
        <f t="shared" si="3"/>
        <v>福島県　飯舘村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27.4</v>
      </c>
      <c r="Q6" s="20">
        <f t="shared" si="3"/>
        <v>155.07</v>
      </c>
      <c r="R6" s="20">
        <f t="shared" si="3"/>
        <v>4400</v>
      </c>
      <c r="S6" s="20">
        <f t="shared" si="3"/>
        <v>4996</v>
      </c>
      <c r="T6" s="20">
        <f t="shared" si="3"/>
        <v>230.13</v>
      </c>
      <c r="U6" s="20">
        <f t="shared" si="3"/>
        <v>21.71</v>
      </c>
      <c r="V6" s="20">
        <f t="shared" si="3"/>
        <v>1354</v>
      </c>
      <c r="W6" s="20">
        <f t="shared" si="3"/>
        <v>1.53</v>
      </c>
      <c r="X6" s="20">
        <f t="shared" si="3"/>
        <v>884.97</v>
      </c>
      <c r="Y6" s="21" t="str">
        <f>IF(Y7="",NA(),Y7)</f>
        <v>-</v>
      </c>
      <c r="Z6" s="21">
        <f t="shared" ref="Z6:AH6" si="4">IF(Z7="",NA(),Z7)</f>
        <v>92.79</v>
      </c>
      <c r="AA6" s="21">
        <f t="shared" si="4"/>
        <v>154.57</v>
      </c>
      <c r="AB6" s="21">
        <f t="shared" si="4"/>
        <v>131.80000000000001</v>
      </c>
      <c r="AC6" s="21">
        <f t="shared" si="4"/>
        <v>143.68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0">
        <f t="shared" si="7"/>
        <v>0</v>
      </c>
      <c r="BI6" s="20">
        <f t="shared" si="7"/>
        <v>0</v>
      </c>
      <c r="BJ6" s="20">
        <f t="shared" si="7"/>
        <v>0</v>
      </c>
      <c r="BK6" s="21" t="str">
        <f t="shared" si="7"/>
        <v>-</v>
      </c>
      <c r="BL6" s="21">
        <f t="shared" si="7"/>
        <v>789.46</v>
      </c>
      <c r="BM6" s="21">
        <f t="shared" si="7"/>
        <v>826.83</v>
      </c>
      <c r="BN6" s="21">
        <f t="shared" si="7"/>
        <v>867.83</v>
      </c>
      <c r="BO6" s="21">
        <f t="shared" si="7"/>
        <v>791.76</v>
      </c>
      <c r="BP6" s="20" t="str">
        <f>IF(BP7="","",IF(BP7="-","【-】","【"&amp;SUBSTITUTE(TEXT(BP7,"#,##0.00"),"-","△")&amp;"】"))</f>
        <v>【786.37】</v>
      </c>
      <c r="BQ6" s="21" t="str">
        <f>IF(BQ7="",NA(),BQ7)</f>
        <v>-</v>
      </c>
      <c r="BR6" s="20">
        <f t="shared" ref="BR6:BZ6" si="8">IF(BR7="",NA(),BR7)</f>
        <v>0</v>
      </c>
      <c r="BS6" s="21">
        <f t="shared" si="8"/>
        <v>5.8</v>
      </c>
      <c r="BT6" s="21">
        <f t="shared" si="8"/>
        <v>4.67</v>
      </c>
      <c r="BU6" s="21">
        <f t="shared" si="8"/>
        <v>12.35</v>
      </c>
      <c r="BV6" s="21" t="str">
        <f t="shared" si="8"/>
        <v>-</v>
      </c>
      <c r="BW6" s="21">
        <f t="shared" si="8"/>
        <v>57.77</v>
      </c>
      <c r="BX6" s="21">
        <f t="shared" si="8"/>
        <v>57.31</v>
      </c>
      <c r="BY6" s="21">
        <f t="shared" si="8"/>
        <v>57.08</v>
      </c>
      <c r="BZ6" s="21">
        <f t="shared" si="8"/>
        <v>56.26</v>
      </c>
      <c r="CA6" s="20" t="str">
        <f>IF(CA7="","",IF(CA7="-","【-】","【"&amp;SUBSTITUTE(TEXT(CA7,"#,##0.00"),"-","△")&amp;"】"))</f>
        <v>【60.65】</v>
      </c>
      <c r="CB6" s="21" t="str">
        <f>IF(CB7="",NA(),CB7)</f>
        <v>-</v>
      </c>
      <c r="CC6" s="21" t="str">
        <f t="shared" ref="CC6:CK6" si="9">IF(CC7="",NA(),CC7)</f>
        <v>-</v>
      </c>
      <c r="CD6" s="21">
        <f t="shared" si="9"/>
        <v>8107.84</v>
      </c>
      <c r="CE6" s="21">
        <f t="shared" si="9"/>
        <v>7723.2</v>
      </c>
      <c r="CF6" s="21">
        <f t="shared" si="9"/>
        <v>2970.84</v>
      </c>
      <c r="CG6" s="21" t="str">
        <f t="shared" si="9"/>
        <v>-</v>
      </c>
      <c r="CH6" s="21">
        <f t="shared" si="9"/>
        <v>274.35000000000002</v>
      </c>
      <c r="CI6" s="21">
        <f t="shared" si="9"/>
        <v>273.52</v>
      </c>
      <c r="CJ6" s="21">
        <f t="shared" si="9"/>
        <v>274.99</v>
      </c>
      <c r="CK6" s="21">
        <f t="shared" si="9"/>
        <v>282.08999999999997</v>
      </c>
      <c r="CL6" s="20" t="str">
        <f>IF(CL7="","",IF(CL7="-","【-】","【"&amp;SUBSTITUTE(TEXT(CL7,"#,##0.00"),"-","△")&amp;"】"))</f>
        <v>【256.97】</v>
      </c>
      <c r="CM6" s="21" t="str">
        <f>IF(CM7="",NA(),CM7)</f>
        <v>-</v>
      </c>
      <c r="CN6" s="21">
        <f t="shared" ref="CN6:CV6" si="10">IF(CN7="",NA(),CN7)</f>
        <v>5.56</v>
      </c>
      <c r="CO6" s="21">
        <f t="shared" si="10"/>
        <v>5.68</v>
      </c>
      <c r="CP6" s="21">
        <f t="shared" si="10"/>
        <v>2.66</v>
      </c>
      <c r="CQ6" s="21">
        <f t="shared" si="10"/>
        <v>5.19</v>
      </c>
      <c r="CR6" s="21" t="str">
        <f t="shared" si="10"/>
        <v>-</v>
      </c>
      <c r="CS6" s="21">
        <f t="shared" si="10"/>
        <v>50.68</v>
      </c>
      <c r="CT6" s="21">
        <f t="shared" si="10"/>
        <v>50.14</v>
      </c>
      <c r="CU6" s="21">
        <f t="shared" si="10"/>
        <v>54.83</v>
      </c>
      <c r="CV6" s="21">
        <f t="shared" si="10"/>
        <v>66.53</v>
      </c>
      <c r="CW6" s="20" t="str">
        <f>IF(CW7="","",IF(CW7="-","【-】","【"&amp;SUBSTITUTE(TEXT(CW7,"#,##0.00"),"-","△")&amp;"】"))</f>
        <v>【61.14】</v>
      </c>
      <c r="CX6" s="21" t="str">
        <f>IF(CX7="",NA(),CX7)</f>
        <v>-</v>
      </c>
      <c r="CY6" s="21">
        <f t="shared" ref="CY6:DG6" si="11">IF(CY7="",NA(),CY7)</f>
        <v>90.64</v>
      </c>
      <c r="CZ6" s="21">
        <f t="shared" si="11"/>
        <v>78.239999999999995</v>
      </c>
      <c r="DA6" s="21">
        <f t="shared" si="11"/>
        <v>81.78</v>
      </c>
      <c r="DB6" s="21">
        <f t="shared" si="11"/>
        <v>92.54</v>
      </c>
      <c r="DC6" s="21" t="str">
        <f t="shared" si="11"/>
        <v>-</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0">
        <f t="shared" ref="EF6:EN6" si="14">IF(EF7="",NA(),EF7)</f>
        <v>0</v>
      </c>
      <c r="EG6" s="20">
        <f t="shared" si="14"/>
        <v>0</v>
      </c>
      <c r="EH6" s="21">
        <f t="shared" si="14"/>
        <v>13.07</v>
      </c>
      <c r="EI6" s="20">
        <f t="shared" si="14"/>
        <v>0</v>
      </c>
      <c r="EJ6" s="21" t="str">
        <f t="shared" si="14"/>
        <v>-</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75647</v>
      </c>
      <c r="D7" s="23">
        <v>47</v>
      </c>
      <c r="E7" s="23">
        <v>17</v>
      </c>
      <c r="F7" s="23">
        <v>5</v>
      </c>
      <c r="G7" s="23">
        <v>0</v>
      </c>
      <c r="H7" s="23" t="s">
        <v>98</v>
      </c>
      <c r="I7" s="23" t="s">
        <v>99</v>
      </c>
      <c r="J7" s="23" t="s">
        <v>100</v>
      </c>
      <c r="K7" s="23" t="s">
        <v>101</v>
      </c>
      <c r="L7" s="23" t="s">
        <v>102</v>
      </c>
      <c r="M7" s="23" t="s">
        <v>103</v>
      </c>
      <c r="N7" s="24" t="s">
        <v>104</v>
      </c>
      <c r="O7" s="24" t="s">
        <v>105</v>
      </c>
      <c r="P7" s="24">
        <v>27.4</v>
      </c>
      <c r="Q7" s="24">
        <v>155.07</v>
      </c>
      <c r="R7" s="24">
        <v>4400</v>
      </c>
      <c r="S7" s="24">
        <v>4996</v>
      </c>
      <c r="T7" s="24">
        <v>230.13</v>
      </c>
      <c r="U7" s="24">
        <v>21.71</v>
      </c>
      <c r="V7" s="24">
        <v>1354</v>
      </c>
      <c r="W7" s="24">
        <v>1.53</v>
      </c>
      <c r="X7" s="24">
        <v>884.97</v>
      </c>
      <c r="Y7" s="24" t="s">
        <v>104</v>
      </c>
      <c r="Z7" s="24">
        <v>92.79</v>
      </c>
      <c r="AA7" s="24">
        <v>154.57</v>
      </c>
      <c r="AB7" s="24">
        <v>131.80000000000001</v>
      </c>
      <c r="AC7" s="24">
        <v>143.68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v>0</v>
      </c>
      <c r="BI7" s="24">
        <v>0</v>
      </c>
      <c r="BJ7" s="24">
        <v>0</v>
      </c>
      <c r="BK7" s="24" t="s">
        <v>104</v>
      </c>
      <c r="BL7" s="24">
        <v>789.46</v>
      </c>
      <c r="BM7" s="24">
        <v>826.83</v>
      </c>
      <c r="BN7" s="24">
        <v>867.83</v>
      </c>
      <c r="BO7" s="24">
        <v>791.76</v>
      </c>
      <c r="BP7" s="24">
        <v>786.37</v>
      </c>
      <c r="BQ7" s="24" t="s">
        <v>104</v>
      </c>
      <c r="BR7" s="24">
        <v>0</v>
      </c>
      <c r="BS7" s="24">
        <v>5.8</v>
      </c>
      <c r="BT7" s="24">
        <v>4.67</v>
      </c>
      <c r="BU7" s="24">
        <v>12.35</v>
      </c>
      <c r="BV7" s="24" t="s">
        <v>104</v>
      </c>
      <c r="BW7" s="24">
        <v>57.77</v>
      </c>
      <c r="BX7" s="24">
        <v>57.31</v>
      </c>
      <c r="BY7" s="24">
        <v>57.08</v>
      </c>
      <c r="BZ7" s="24">
        <v>56.26</v>
      </c>
      <c r="CA7" s="24">
        <v>60.65</v>
      </c>
      <c r="CB7" s="24" t="s">
        <v>104</v>
      </c>
      <c r="CC7" s="24" t="s">
        <v>104</v>
      </c>
      <c r="CD7" s="24">
        <v>8107.84</v>
      </c>
      <c r="CE7" s="24">
        <v>7723.2</v>
      </c>
      <c r="CF7" s="24">
        <v>2970.84</v>
      </c>
      <c r="CG7" s="24" t="s">
        <v>104</v>
      </c>
      <c r="CH7" s="24">
        <v>274.35000000000002</v>
      </c>
      <c r="CI7" s="24">
        <v>273.52</v>
      </c>
      <c r="CJ7" s="24">
        <v>274.99</v>
      </c>
      <c r="CK7" s="24">
        <v>282.08999999999997</v>
      </c>
      <c r="CL7" s="24">
        <v>256.97000000000003</v>
      </c>
      <c r="CM7" s="24" t="s">
        <v>104</v>
      </c>
      <c r="CN7" s="24">
        <v>5.56</v>
      </c>
      <c r="CO7" s="24">
        <v>5.68</v>
      </c>
      <c r="CP7" s="24">
        <v>2.66</v>
      </c>
      <c r="CQ7" s="24">
        <v>5.19</v>
      </c>
      <c r="CR7" s="24" t="s">
        <v>104</v>
      </c>
      <c r="CS7" s="24">
        <v>50.68</v>
      </c>
      <c r="CT7" s="24">
        <v>50.14</v>
      </c>
      <c r="CU7" s="24">
        <v>54.83</v>
      </c>
      <c r="CV7" s="24">
        <v>66.53</v>
      </c>
      <c r="CW7" s="24">
        <v>61.14</v>
      </c>
      <c r="CX7" s="24" t="s">
        <v>104</v>
      </c>
      <c r="CY7" s="24">
        <v>90.64</v>
      </c>
      <c r="CZ7" s="24">
        <v>78.239999999999995</v>
      </c>
      <c r="DA7" s="24">
        <v>81.78</v>
      </c>
      <c r="DB7" s="24">
        <v>92.54</v>
      </c>
      <c r="DC7" s="24" t="s">
        <v>104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v>0</v>
      </c>
      <c r="EG7" s="24">
        <v>0</v>
      </c>
      <c r="EH7" s="24">
        <v>13.07</v>
      </c>
      <c r="EI7" s="24">
        <v>0</v>
      </c>
      <c r="EJ7" s="24" t="s">
        <v>104</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2023-01-27T06:33:58Z</cp:lastPrinted>
  <dcterms:created xsi:type="dcterms:W3CDTF">2023-01-13T00:00:18Z</dcterms:created>
  <dcterms:modified xsi:type="dcterms:W3CDTF">2023-01-27T06:34:40Z</dcterms:modified>
  <cp:category/>
</cp:coreProperties>
</file>