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43\Desktop\"/>
    </mc:Choice>
  </mc:AlternateContent>
  <workbookProtection workbookAlgorithmName="SHA-512" workbookHashValue="ePWrmUPEl4D2F4PhoM2Aw6U4G5Hm35wnNuFC3VmEa9reSn2bh21wCOovno4jp2Y1rGV5Zx/uSzYnotM4W0smsA==" workbookSaltValue="mWjhF+O+4e9q8kJgGLgcJA==" workbookSpinCount="100000" lockStructure="1"/>
  <bookViews>
    <workbookView xWindow="189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<sst xmlns="http://schemas.openxmlformats.org/spreadsheetml/2006/main" count="236" uniqueCount="120">
  <si>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</si>
  <si>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</si>
  <si>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</si>
  <si>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</si>
  <si>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</si>
  <si>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</si>
  <si>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</si>
  <si>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</si>
  <si>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</si>
  <si>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</si>
  <si>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</si>
  <si>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</si>
  <si>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</si>
  <si>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</si>
  <si>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</si>
  <si>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</si>
  <si>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</si>
  <si>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</si>
  <si>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</si>
  <si>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</si>
  <si>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</si>
  <si>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</si>
  <si>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</si>
  <si>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</si>
  <si>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</si>
  <si>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</si>
  <si>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</si>
  <si>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</si>
  <si>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</si>
  <si>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</si>
  <si>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</si>
  <si>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</si>
  <si>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</si>
  <si>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</si>
  <si>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</si>
  <si>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</si>
  <si>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</si>
  <si>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</si>
  <si>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</si>
  <si>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</si>
  <si>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</si>
  <si>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</si>
  <si>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</si>
  <si>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</si>
  <si>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</si>
  <si>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</si>
  <si>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</si>
  <si>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</si>
  <si>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</si>
  <si>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</si>
  <si>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</si>
  <si>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</si>
  <si>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</si>
  <si>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</si>
  <si>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</si>
  <si>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</si>
  <si>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</si>
  <si>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</si>
  <si>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</si>
  <si>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</si>
  <si>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</si>
  <si>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</si>
  <si>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</si>
  <si>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</si>
  <si>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</si>
  <si>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</si>
  <si>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</si>
  <si>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</si>
  <si>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</si>
  <si>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</si>
  <si>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</si>
  <si>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</si>
  <si>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</si>
  <si>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</si>
  <si>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</si>
  <si>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</si>
  <si>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</si>
  <si>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</si>
  <si>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</si>
  <si>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</si>
  <si>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</si>
  <si>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</si>
  <si>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</si>
  <si>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</si>
  <si>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</si>
  <si>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</si>
  <si>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</si>
  <si>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</si>
  <si>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</si>
  <si>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</si>
  <si>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</si>
  <si>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</si>
  <si>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</si>
  <si>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</si>
  <si>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</si>
  <si>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</si>
  <si>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</si>
  <si>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</si>
  <si>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</si>
  <si>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</si>
  <si>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</si>
  <si>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</si>
  <si>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</si>
  <si>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</si>
  <si>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</si>
  <si>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</si>
  <si>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</si>
  <si>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</si>
  <si>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</si>
  <si>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</si>
  <si>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</si>
  <si>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</si>
  <si>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</si>
  <si>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</si>
  <si>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</si>
  <si>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</si>
  <si>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</si>
  <si>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収益的収支比率が100％を下回っている。支出の大部分は、企業債償還金となっている。収益的収支比率は昨年度と比べ、45.06％大幅に増えている。原因としては昨年度、新規地区建設の事業費が増え企業債や一般会計からの繰入が極端に多かったためである。一方、経費回収率を見ると80％以上を使用料で賄えている。しかし、経費回収率も年度毎に下がってきていることから今後はより一層の経費削減と料金回収に努めていきたい。
</t>
    <rPh sb="1" eb="4">
      <t>シュウエキテキ</t>
    </rPh>
    <rPh sb="4" eb="8">
      <t>シュウシヒリツ</t>
    </rPh>
    <rPh sb="14" eb="16">
      <t>シタマワ</t>
    </rPh>
    <rPh sb="21" eb="23">
      <t>シシュツ</t>
    </rPh>
    <rPh sb="24" eb="27">
      <t>ダイブブン</t>
    </rPh>
    <rPh sb="29" eb="32">
      <t>キギョウサイ</t>
    </rPh>
    <rPh sb="32" eb="35">
      <t>ショウカンキン</t>
    </rPh>
    <rPh sb="50" eb="53">
      <t>サクネンド</t>
    </rPh>
    <rPh sb="54" eb="55">
      <t>クラ</t>
    </rPh>
    <rPh sb="63" eb="65">
      <t>オオハバ</t>
    </rPh>
    <rPh sb="66" eb="67">
      <t>フ</t>
    </rPh>
    <rPh sb="72" eb="74">
      <t>ゲンイン</t>
    </rPh>
    <rPh sb="78" eb="81">
      <t>サクネンド</t>
    </rPh>
    <rPh sb="82" eb="86">
      <t>シンキチク</t>
    </rPh>
    <rPh sb="86" eb="88">
      <t>ケンセツ</t>
    </rPh>
    <rPh sb="89" eb="92">
      <t>ジギョウヒ</t>
    </rPh>
    <rPh sb="93" eb="94">
      <t>フ</t>
    </rPh>
    <rPh sb="95" eb="98">
      <t>キギョウサイ</t>
    </rPh>
    <rPh sb="99" eb="103">
      <t>イッパンカイケイ</t>
    </rPh>
    <rPh sb="106" eb="108">
      <t>クリイレ</t>
    </rPh>
    <rPh sb="109" eb="111">
      <t>キョクタン</t>
    </rPh>
    <rPh sb="112" eb="113">
      <t>オオ</t>
    </rPh>
    <rPh sb="122" eb="124">
      <t>イッポウ</t>
    </rPh>
    <rPh sb="125" eb="127">
      <t>ケイヒ</t>
    </rPh>
    <rPh sb="127" eb="130">
      <t>カイシュウリツ</t>
    </rPh>
    <rPh sb="131" eb="132">
      <t>ミ</t>
    </rPh>
    <rPh sb="137" eb="139">
      <t>イジョウ</t>
    </rPh>
    <rPh sb="140" eb="143">
      <t>シヨウリョウ</t>
    </rPh>
    <rPh sb="144" eb="145">
      <t>マカナ</t>
    </rPh>
    <rPh sb="154" eb="159">
      <t>ケイヒカイシュウリツ</t>
    </rPh>
    <rPh sb="160" eb="162">
      <t>ネンド</t>
    </rPh>
    <rPh sb="162" eb="163">
      <t>マイ</t>
    </rPh>
    <rPh sb="164" eb="165">
      <t>サ</t>
    </rPh>
    <rPh sb="176" eb="178">
      <t>コンゴ</t>
    </rPh>
    <rPh sb="181" eb="183">
      <t>イッソウ</t>
    </rPh>
    <rPh sb="184" eb="188">
      <t>ケイヒサクゲン</t>
    </rPh>
    <rPh sb="189" eb="193">
      <t>リョウキンカイシュウ</t>
    </rPh>
    <rPh sb="194" eb="195">
      <t>ツト</t>
    </rPh>
    <phoneticPr fontId="4"/>
  </si>
  <si>
    <t>　現在、新規地区を建設中のため事業費や企業債が今後増加していくことが予想される。新規地区の供用開始に向け適正な料金設定を鑑み、経費回収率を維持できるよう努めたい。また、既存地区の施設、機器等の老朽化対策を行っていきたい。</t>
    <rPh sb="1" eb="3">
      <t>ゲンザイ</t>
    </rPh>
    <rPh sb="4" eb="8">
      <t>シンキチク</t>
    </rPh>
    <rPh sb="9" eb="12">
      <t>ケンセツチュウ</t>
    </rPh>
    <rPh sb="15" eb="18">
      <t>ジギョウヒ</t>
    </rPh>
    <rPh sb="19" eb="22">
      <t>キギョウサイ</t>
    </rPh>
    <rPh sb="23" eb="25">
      <t>コンゴ</t>
    </rPh>
    <rPh sb="25" eb="27">
      <t>ゾウカ</t>
    </rPh>
    <rPh sb="34" eb="36">
      <t>ヨソウ</t>
    </rPh>
    <rPh sb="40" eb="44">
      <t>シンキチク</t>
    </rPh>
    <rPh sb="45" eb="49">
      <t>キョウヨウカイシ</t>
    </rPh>
    <rPh sb="50" eb="51">
      <t>ム</t>
    </rPh>
    <rPh sb="52" eb="54">
      <t>テキセイ</t>
    </rPh>
    <rPh sb="55" eb="59">
      <t>リョウキンセッテイ</t>
    </rPh>
    <rPh sb="60" eb="61">
      <t>カンガ</t>
    </rPh>
    <rPh sb="63" eb="65">
      <t>ケイヒ</t>
    </rPh>
    <rPh sb="65" eb="68">
      <t>カイシュウリツ</t>
    </rPh>
    <rPh sb="69" eb="71">
      <t>イジ</t>
    </rPh>
    <rPh sb="76" eb="77">
      <t>ツト</t>
    </rPh>
    <rPh sb="84" eb="88">
      <t>キゾンチク</t>
    </rPh>
    <rPh sb="89" eb="91">
      <t>シセツ</t>
    </rPh>
    <rPh sb="92" eb="95">
      <t>キキトウ</t>
    </rPh>
    <rPh sb="96" eb="99">
      <t>ロウキュウカ</t>
    </rPh>
    <rPh sb="99" eb="101">
      <t>タイサク</t>
    </rPh>
    <rPh sb="102" eb="103">
      <t>オコナ</t>
    </rPh>
    <phoneticPr fontId="4"/>
  </si>
  <si>
    <t>　令和２年度、農業集落排水施設最適設備構想を策定した。その中で施設機能診断を行い、施設の劣化要因を特定した。供用開始から20年を経過した施設もあり、やはり施設及び機器類の老朽化が進んでいた。その診断に沿い、施設等の計画的な更新を行っていきたい。</t>
    <rPh sb="7" eb="13">
      <t>ノウギョウシュウラクハイスイ</t>
    </rPh>
    <rPh sb="13" eb="15">
      <t>シセツ</t>
    </rPh>
    <rPh sb="15" eb="17">
      <t>サイテキ</t>
    </rPh>
    <rPh sb="17" eb="19">
      <t>セツビ</t>
    </rPh>
    <rPh sb="19" eb="21">
      <t>コウソウ</t>
    </rPh>
    <rPh sb="22" eb="24">
      <t>サクテイ</t>
    </rPh>
    <rPh sb="29" eb="30">
      <t>ナカ</t>
    </rPh>
    <rPh sb="31" eb="33">
      <t>シセツ</t>
    </rPh>
    <rPh sb="33" eb="35">
      <t>キノウ</t>
    </rPh>
    <rPh sb="35" eb="37">
      <t>シンダン</t>
    </rPh>
    <rPh sb="38" eb="39">
      <t>オコナ</t>
    </rPh>
    <rPh sb="41" eb="43">
      <t>シセツ</t>
    </rPh>
    <rPh sb="44" eb="46">
      <t>レッカ</t>
    </rPh>
    <rPh sb="46" eb="48">
      <t>ヨウイン</t>
    </rPh>
    <rPh sb="49" eb="51">
      <t>トクテイ</t>
    </rPh>
    <rPh sb="54" eb="58">
      <t>キョウヨウカイシ</t>
    </rPh>
    <rPh sb="62" eb="63">
      <t>ネン</t>
    </rPh>
    <rPh sb="64" eb="66">
      <t>ケイカ</t>
    </rPh>
    <rPh sb="68" eb="70">
      <t>シセツ</t>
    </rPh>
    <rPh sb="77" eb="79">
      <t>シセツ</t>
    </rPh>
    <rPh sb="79" eb="80">
      <t>オヨ</t>
    </rPh>
    <rPh sb="81" eb="84">
      <t>キキルイ</t>
    </rPh>
    <rPh sb="85" eb="88">
      <t>ロウキュウカ</t>
    </rPh>
    <rPh sb="89" eb="90">
      <t>スス</t>
    </rPh>
    <rPh sb="97" eb="99">
      <t>シンダン</t>
    </rPh>
    <rPh sb="100" eb="101">
      <t>ソ</t>
    </rPh>
    <rPh sb="103" eb="105">
      <t>シセツ</t>
    </rPh>
    <rPh sb="105" eb="106">
      <t>トウ</t>
    </rPh>
    <rPh sb="107" eb="110">
      <t>ケイカクテキ</t>
    </rPh>
    <rPh sb="111" eb="113">
      <t>コウシン</t>
    </rPh>
    <rPh sb="114" eb="11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</si>
</sst>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A5-470A-A721-5448ED4DF07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4A5-470A-A721-5448ED4DF07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39.04</c:v>
                </c:pt>
                <c:pt idx="1">
                  <c:v>41.16</c:v>
                </c:pt>
                <c:pt idx="2">
                  <c:v>41.3</c:v>
                </c:pt>
                <c:pt idx="3">
                  <c:v>59.55</c:v>
                </c:pt>
                <c:pt idx="4">
                  <c:v>59.97</c:v>
                </c:pt>
              </c:numCache>
            </c:numRef>
          </c:val>
          <c:extLst>
            <c:ext xmlns:c16="http://schemas.microsoft.com/office/drawing/2014/chart" uri="{C3380CC4-5D6E-409C-BE32-E72D297353CC}">
              <c16:uniqueId val="{00000000-C1DE-42D8-949C-C748289C5E4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C1DE-42D8-949C-C748289C5E4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84.97</c:v>
                </c:pt>
                <c:pt idx="1">
                  <c:v>84.91</c:v>
                </c:pt>
                <c:pt idx="2">
                  <c:v>85.84</c:v>
                </c:pt>
                <c:pt idx="3">
                  <c:v>85.86</c:v>
                </c:pt>
                <c:pt idx="4">
                  <c:v>86.07</c:v>
                </c:pt>
              </c:numCache>
            </c:numRef>
          </c:val>
          <c:extLst>
            <c:ext xmlns:c16="http://schemas.microsoft.com/office/drawing/2014/chart" uri="{C3380CC4-5D6E-409C-BE32-E72D297353CC}">
              <c16:uniqueId val="{00000000-74FF-4C7F-B36B-46F3871473F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74FF-4C7F-B36B-46F3871473F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99.46</c:v>
                </c:pt>
                <c:pt idx="1">
                  <c:v>98.57</c:v>
                </c:pt>
                <c:pt idx="2">
                  <c:v>99.51</c:v>
                </c:pt>
                <c:pt idx="3">
                  <c:v>48.94</c:v>
                </c:pt>
                <c:pt idx="4">
                  <c:v>94</c:v>
                </c:pt>
              </c:numCache>
            </c:numRef>
          </c:val>
          <c:extLst>
            <c:ext xmlns:c16="http://schemas.microsoft.com/office/drawing/2014/chart" uri="{C3380CC4-5D6E-409C-BE32-E72D297353CC}">
              <c16:uniqueId val="{00000000-98F5-49E9-8CEB-8E37E6A64D6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F5-49E9-8CEB-8E37E6A64D6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17-4892-B02E-87486ABE8A6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17-4892-B02E-87486ABE8A6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28-425A-8486-7C44F29E7DC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28-425A-8486-7C44F29E7DC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39-4C24-A03F-2D3D4D0C3DD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39-4C24-A03F-2D3D4D0C3DD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06-4E1B-9284-2A6C20A3091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06-4E1B-9284-2A6C20A3091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2120.25</c:v>
                </c:pt>
                <c:pt idx="3" formatCode="#,##0.00;&quot;△&quot;#,##0.00;&quot;-&quot;">
                  <c:v>2239.4299999999998</c:v>
                </c:pt>
                <c:pt idx="4" formatCode="#,##0.00;&quot;△&quot;#,##0.00;&quot;-&quot;">
                  <c:v>2477.98</c:v>
                </c:pt>
              </c:numCache>
            </c:numRef>
          </c:val>
          <c:extLst>
            <c:ext xmlns:c16="http://schemas.microsoft.com/office/drawing/2014/chart" uri="{C3380CC4-5D6E-409C-BE32-E72D297353CC}">
              <c16:uniqueId val="{00000000-366E-42A5-9420-9B72B26D2A1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366E-42A5-9420-9B72B26D2A1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93.73</c:v>
                </c:pt>
                <c:pt idx="2">
                  <c:v>100</c:v>
                </c:pt>
                <c:pt idx="3">
                  <c:v>94.7</c:v>
                </c:pt>
                <c:pt idx="4">
                  <c:v>86.18</c:v>
                </c:pt>
              </c:numCache>
            </c:numRef>
          </c:val>
          <c:extLst>
            <c:ext xmlns:c16="http://schemas.microsoft.com/office/drawing/2014/chart" uri="{C3380CC4-5D6E-409C-BE32-E72D297353CC}">
              <c16:uniqueId val="{00000000-E604-451F-B9C6-EE6D979162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E604-451F-B9C6-EE6D979162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163.88</c:v>
                </c:pt>
                <c:pt idx="1">
                  <c:v>207.86</c:v>
                </c:pt>
                <c:pt idx="2">
                  <c:v>217.1</c:v>
                </c:pt>
                <c:pt idx="3">
                  <c:v>217.1</c:v>
                </c:pt>
                <c:pt idx="4">
                  <c:v>217.1</c:v>
                </c:pt>
              </c:numCache>
            </c:numRef>
          </c:val>
          <c:extLst>
            <c:ext xmlns:c16="http://schemas.microsoft.com/office/drawing/2014/chart" uri="{C3380CC4-5D6E-409C-BE32-E72D297353CC}">
              <c16:uniqueId val="{00000000-9361-4871-B3EA-E88CE7FE7C5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9361-4871-B3EA-E88CE7FE7C5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2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玉川村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6421</v>
      </c>
      <c r="AM8" s="37"/>
      <c r="AN8" s="37"/>
      <c r="AO8" s="37"/>
      <c r="AP8" s="37"/>
      <c r="AQ8" s="37"/>
      <c r="AR8" s="37"/>
      <c r="AS8" s="37"/>
      <c r="AT8" s="38">
        <f>データ!T6</f>
        <v>46.67</v>
      </c>
      <c r="AU8" s="38"/>
      <c r="AV8" s="38"/>
      <c r="AW8" s="38"/>
      <c r="AX8" s="38"/>
      <c r="AY8" s="38"/>
      <c r="AZ8" s="38"/>
      <c r="BA8" s="38"/>
      <c r="BB8" s="38">
        <f>データ!U6</f>
        <v>137.58000000000001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42.52</v>
      </c>
      <c r="Q10" s="38"/>
      <c r="R10" s="38"/>
      <c r="S10" s="38"/>
      <c r="T10" s="38"/>
      <c r="U10" s="38"/>
      <c r="V10" s="38"/>
      <c r="W10" s="38">
        <f>データ!Q6</f>
        <v>100</v>
      </c>
      <c r="X10" s="38"/>
      <c r="Y10" s="38"/>
      <c r="Z10" s="38"/>
      <c r="AA10" s="38"/>
      <c r="AB10" s="38"/>
      <c r="AC10" s="38"/>
      <c r="AD10" s="37">
        <f>データ!R6</f>
        <v>4188</v>
      </c>
      <c r="AE10" s="37"/>
      <c r="AF10" s="37"/>
      <c r="AG10" s="37"/>
      <c r="AH10" s="37"/>
      <c r="AI10" s="37"/>
      <c r="AJ10" s="37"/>
      <c r="AK10" s="2"/>
      <c r="AL10" s="37">
        <f>データ!V6</f>
        <v>2713</v>
      </c>
      <c r="AM10" s="37"/>
      <c r="AN10" s="37"/>
      <c r="AO10" s="37"/>
      <c r="AP10" s="37"/>
      <c r="AQ10" s="37"/>
      <c r="AR10" s="37"/>
      <c r="AS10" s="37"/>
      <c r="AT10" s="38">
        <f>データ!W6</f>
        <v>1.69</v>
      </c>
      <c r="AU10" s="38"/>
      <c r="AV10" s="38"/>
      <c r="AW10" s="38"/>
      <c r="AX10" s="38"/>
      <c r="AY10" s="38"/>
      <c r="AZ10" s="38"/>
      <c r="BA10" s="38"/>
      <c r="BB10" s="38">
        <f>データ!X6</f>
        <v>1605.33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0sMaRxZoycipNapTi28y1UBnfp5VudmRSRIT9x4iILnFDXvvihhzEilwXvI2foIWqMF7iq/mmlMQlPnZpWA4yw==" saltValue="PJuE/PKa07bcg6KW+V/o8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75027</v>
      </c>
      <c r="D6" s="19">
        <f t="shared" si="3"/>
        <v>47</v>
      </c>
      <c r="E6" s="19">
        <f t="shared" si="3"/>
        <v>17</v>
      </c>
      <c r="F6" s="19">
        <f t="shared" si="3"/>
        <v>5</v>
      </c>
      <c r="G6" s="19">
        <f t="shared" si="3"/>
        <v>0</v>
      </c>
      <c r="H6" s="19" t="str">
        <f t="shared" si="3"/>
        <v>福島県　玉川村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42.52</v>
      </c>
      <c r="Q6" s="20">
        <f t="shared" si="3"/>
        <v>100</v>
      </c>
      <c r="R6" s="20">
        <f t="shared" si="3"/>
        <v>4188</v>
      </c>
      <c r="S6" s="20">
        <f t="shared" si="3"/>
        <v>6421</v>
      </c>
      <c r="T6" s="20">
        <f t="shared" si="3"/>
        <v>46.67</v>
      </c>
      <c r="U6" s="20">
        <f t="shared" si="3"/>
        <v>137.58000000000001</v>
      </c>
      <c r="V6" s="20">
        <f t="shared" si="3"/>
        <v>2713</v>
      </c>
      <c r="W6" s="20">
        <f t="shared" si="3"/>
        <v>1.69</v>
      </c>
      <c r="X6" s="20">
        <f t="shared" si="3"/>
        <v>1605.33</v>
      </c>
      <c r="Y6" s="21">
        <f>IF(Y7="",NA(),Y7)</f>
        <v>99.46</v>
      </c>
      <c r="Z6" s="21">
        <f t="shared" ref="Z6:AH6" si="4">IF(Z7="",NA(),Z7)</f>
        <v>98.57</v>
      </c>
      <c r="AA6" s="21">
        <f t="shared" si="4"/>
        <v>99.51</v>
      </c>
      <c r="AB6" s="21">
        <f t="shared" si="4"/>
        <v>48.94</v>
      </c>
      <c r="AC6" s="21">
        <f t="shared" si="4"/>
        <v>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2120.25</v>
      </c>
      <c r="BI6" s="21">
        <f t="shared" si="7"/>
        <v>2239.4299999999998</v>
      </c>
      <c r="BJ6" s="21">
        <f t="shared" si="7"/>
        <v>2477.98</v>
      </c>
      <c r="BK6" s="21">
        <f t="shared" si="7"/>
        <v>855.8</v>
      </c>
      <c r="BL6" s="21">
        <f t="shared" si="7"/>
        <v>789.46</v>
      </c>
      <c r="BM6" s="21">
        <f t="shared" si="7"/>
        <v>826.83</v>
      </c>
      <c r="BN6" s="21">
        <f t="shared" si="7"/>
        <v>867.83</v>
      </c>
      <c r="BO6" s="21">
        <f t="shared" si="7"/>
        <v>791.76</v>
      </c>
      <c r="BP6" s="20" t="str">
        <f>IF(BP7="","",IF(BP7="-","【-】","【"&amp;SUBSTITUTE(TEXT(BP7,"#,##0.00"),"-","△")&amp;"】"))</f>
        <v>【786.37】</v>
      </c>
      <c r="BQ6" s="21">
        <f>IF(BQ7="",NA(),BQ7)</f>
        <v>100</v>
      </c>
      <c r="BR6" s="21">
        <f t="shared" ref="BR6:BZ6" si="8">IF(BR7="",NA(),BR7)</f>
        <v>93.73</v>
      </c>
      <c r="BS6" s="21">
        <f t="shared" si="8"/>
        <v>100</v>
      </c>
      <c r="BT6" s="21">
        <f t="shared" si="8"/>
        <v>94.7</v>
      </c>
      <c r="BU6" s="21">
        <f t="shared" si="8"/>
        <v>86.18</v>
      </c>
      <c r="BV6" s="21">
        <f t="shared" si="8"/>
        <v>59.8</v>
      </c>
      <c r="BW6" s="21">
        <f t="shared" si="8"/>
        <v>57.77</v>
      </c>
      <c r="BX6" s="21">
        <f t="shared" si="8"/>
        <v>57.31</v>
      </c>
      <c r="BY6" s="21">
        <f t="shared" si="8"/>
        <v>57.08</v>
      </c>
      <c r="BZ6" s="21">
        <f t="shared" si="8"/>
        <v>56.26</v>
      </c>
      <c r="CA6" s="20" t="str">
        <f>IF(CA7="","",IF(CA7="-","【-】","【"&amp;SUBSTITUTE(TEXT(CA7,"#,##0.00"),"-","△")&amp;"】"))</f>
        <v>【60.65】</v>
      </c>
      <c r="CB6" s="21">
        <f>IF(CB7="",NA(),CB7)</f>
        <v>163.88</v>
      </c>
      <c r="CC6" s="21">
        <f t="shared" ref="CC6:CK6" si="9">IF(CC7="",NA(),CC7)</f>
        <v>207.86</v>
      </c>
      <c r="CD6" s="21">
        <f t="shared" si="9"/>
        <v>217.1</v>
      </c>
      <c r="CE6" s="21">
        <f t="shared" si="9"/>
        <v>217.1</v>
      </c>
      <c r="CF6" s="21">
        <f t="shared" si="9"/>
        <v>217.1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39.04</v>
      </c>
      <c r="CN6" s="21">
        <f t="shared" ref="CN6:CV6" si="10">IF(CN7="",NA(),CN7)</f>
        <v>41.16</v>
      </c>
      <c r="CO6" s="21">
        <f t="shared" si="10"/>
        <v>41.3</v>
      </c>
      <c r="CP6" s="21">
        <f t="shared" si="10"/>
        <v>59.55</v>
      </c>
      <c r="CQ6" s="21">
        <f t="shared" si="10"/>
        <v>59.97</v>
      </c>
      <c r="CR6" s="21">
        <f t="shared" si="10"/>
        <v>51.75</v>
      </c>
      <c r="CS6" s="21">
        <f t="shared" si="10"/>
        <v>50.68</v>
      </c>
      <c r="CT6" s="21">
        <f t="shared" si="10"/>
        <v>50.14</v>
      </c>
      <c r="CU6" s="21">
        <f t="shared" si="10"/>
        <v>54.83</v>
      </c>
      <c r="CV6" s="21">
        <f t="shared" si="10"/>
        <v>66.53</v>
      </c>
      <c r="CW6" s="20" t="str">
        <f>IF(CW7="","",IF(CW7="-","【-】","【"&amp;SUBSTITUTE(TEXT(CW7,"#,##0.00"),"-","△")&amp;"】"))</f>
        <v>【61.14】</v>
      </c>
      <c r="CX6" s="21">
        <f>IF(CX7="",NA(),CX7)</f>
        <v>84.97</v>
      </c>
      <c r="CY6" s="21">
        <f t="shared" ref="CY6:DG6" si="11">IF(CY7="",NA(),CY7)</f>
        <v>84.91</v>
      </c>
      <c r="CZ6" s="21">
        <f t="shared" si="11"/>
        <v>85.84</v>
      </c>
      <c r="DA6" s="21">
        <f t="shared" si="11"/>
        <v>85.86</v>
      </c>
      <c r="DB6" s="21">
        <f t="shared" si="11"/>
        <v>86.07</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75027</v>
      </c>
      <c r="D7" s="23">
        <v>47</v>
      </c>
      <c r="E7" s="23">
        <v>17</v>
      </c>
      <c r="F7" s="23">
        <v>5</v>
      </c>
      <c r="G7" s="23">
        <v>0</v>
      </c>
      <c r="H7" s="23" t="s">
        <v>98</v>
      </c>
      <c r="I7" s="23" t="s">
        <v>99</v>
      </c>
      <c r="J7" s="23" t="s">
        <v>100</v>
      </c>
      <c r="K7" s="23" t="s">
        <v>101</v>
      </c>
      <c r="L7" s="23" t="s">
        <v>102</v>
      </c>
      <c r="M7" s="23" t="s">
        <v>103</v>
      </c>
      <c r="N7" s="24" t="s">
        <v>104</v>
      </c>
      <c r="O7" s="24" t="s">
        <v>105</v>
      </c>
      <c r="P7" s="24">
        <v>42.52</v>
      </c>
      <c r="Q7" s="24">
        <v>100</v>
      </c>
      <c r="R7" s="24">
        <v>4188</v>
      </c>
      <c r="S7" s="24">
        <v>6421</v>
      </c>
      <c r="T7" s="24">
        <v>46.67</v>
      </c>
      <c r="U7" s="24">
        <v>137.58000000000001</v>
      </c>
      <c r="V7" s="24">
        <v>2713</v>
      </c>
      <c r="W7" s="24">
        <v>1.69</v>
      </c>
      <c r="X7" s="24">
        <v>1605.33</v>
      </c>
      <c r="Y7" s="24">
        <v>99.46</v>
      </c>
      <c r="Z7" s="24">
        <v>98.57</v>
      </c>
      <c r="AA7" s="24">
        <v>99.51</v>
      </c>
      <c r="AB7" s="24">
        <v>48.94</v>
      </c>
      <c r="AC7" s="24">
        <v>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2120.25</v>
      </c>
      <c r="BI7" s="24">
        <v>2239.4299999999998</v>
      </c>
      <c r="BJ7" s="24">
        <v>2477.98</v>
      </c>
      <c r="BK7" s="24">
        <v>855.8</v>
      </c>
      <c r="BL7" s="24">
        <v>789.46</v>
      </c>
      <c r="BM7" s="24">
        <v>826.83</v>
      </c>
      <c r="BN7" s="24">
        <v>867.83</v>
      </c>
      <c r="BO7" s="24">
        <v>791.76</v>
      </c>
      <c r="BP7" s="24">
        <v>786.37</v>
      </c>
      <c r="BQ7" s="24">
        <v>100</v>
      </c>
      <c r="BR7" s="24">
        <v>93.73</v>
      </c>
      <c r="BS7" s="24">
        <v>100</v>
      </c>
      <c r="BT7" s="24">
        <v>94.7</v>
      </c>
      <c r="BU7" s="24">
        <v>86.18</v>
      </c>
      <c r="BV7" s="24">
        <v>59.8</v>
      </c>
      <c r="BW7" s="24">
        <v>57.77</v>
      </c>
      <c r="BX7" s="24">
        <v>57.31</v>
      </c>
      <c r="BY7" s="24">
        <v>57.08</v>
      </c>
      <c r="BZ7" s="24">
        <v>56.26</v>
      </c>
      <c r="CA7" s="24">
        <v>60.65</v>
      </c>
      <c r="CB7" s="24">
        <v>163.88</v>
      </c>
      <c r="CC7" s="24">
        <v>207.86</v>
      </c>
      <c r="CD7" s="24">
        <v>217.1</v>
      </c>
      <c r="CE7" s="24">
        <v>217.1</v>
      </c>
      <c r="CF7" s="24">
        <v>217.1</v>
      </c>
      <c r="CG7" s="24">
        <v>263.76</v>
      </c>
      <c r="CH7" s="24">
        <v>274.35000000000002</v>
      </c>
      <c r="CI7" s="24">
        <v>273.52</v>
      </c>
      <c r="CJ7" s="24">
        <v>274.99</v>
      </c>
      <c r="CK7" s="24">
        <v>282.08999999999997</v>
      </c>
      <c r="CL7" s="24">
        <v>256.97000000000003</v>
      </c>
      <c r="CM7" s="24">
        <v>39.04</v>
      </c>
      <c r="CN7" s="24">
        <v>41.16</v>
      </c>
      <c r="CO7" s="24">
        <v>41.3</v>
      </c>
      <c r="CP7" s="24">
        <v>59.55</v>
      </c>
      <c r="CQ7" s="24">
        <v>59.97</v>
      </c>
      <c r="CR7" s="24">
        <v>51.75</v>
      </c>
      <c r="CS7" s="24">
        <v>50.68</v>
      </c>
      <c r="CT7" s="24">
        <v>50.14</v>
      </c>
      <c r="CU7" s="24">
        <v>54.83</v>
      </c>
      <c r="CV7" s="24">
        <v>66.53</v>
      </c>
      <c r="CW7" s="24">
        <v>61.14</v>
      </c>
      <c r="CX7" s="24">
        <v>84.97</v>
      </c>
      <c r="CY7" s="24">
        <v>84.91</v>
      </c>
      <c r="CZ7" s="24">
        <v>85.84</v>
      </c>
      <c r="DA7" s="24">
        <v>85.86</v>
      </c>
      <c r="DB7" s="24">
        <v>86.07</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2023-01-13T00:00:11Z</dcterms:created>
  <dcterms:modified xsi:type="dcterms:W3CDTF">2023-02-10T01:37:08Z</dcterms:modified>
  <cp:category/>
</cp:coreProperties>
</file>