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環境係\Desktop\経営比較分析表\R3\"/>
    </mc:Choice>
  </mc:AlternateContent>
  <xr:revisionPtr revIDLastSave="0" documentId="13_ncr:1_{2AC1E39C-371D-4EC5-A82B-4341A9587BF7}" xr6:coauthVersionLast="41" xr6:coauthVersionMax="41" xr10:uidLastSave="{00000000-0000-0000-0000-000000000000}"/>
  <workbookProtection workbookAlgorithmName="SHA-512" workbookHashValue="OS1G+xt6EGcYiVgMySLQTq+WArKXE8J6Q2d20tIrBoXijrifSIOpCqWmiru/Pewtkj0eYJlO4DLQFcmIDs3lkQ==" workbookSaltValue="aAD/Nm96IP/EyP4MNpc4Ow=="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BB10" i="4"/>
  <c r="AT10" i="4"/>
  <c r="W10" i="4"/>
  <c r="P10" i="4"/>
  <c r="I10" i="4"/>
  <c r="BB8" i="4"/>
  <c r="AT8" i="4"/>
  <c r="AL8" i="4"/>
  <c r="W8" i="4"/>
  <c r="B6"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<sst xmlns="http://schemas.openxmlformats.org/spreadsheetml/2006/main" count="236" uniqueCount="119">
  <si>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</si>
  <si>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</si>
  <si>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</si>
  <si>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</si>
  <si>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</si>
  <si>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</si>
  <si>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</si>
  <si>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</si>
  <si>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</si>
  <si>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</si>
  <si>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</si>
  <si>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</si>
  <si>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</si>
  <si>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</si>
  <si>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</si>
  <si>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</si>
  <si>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</si>
  <si>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</si>
  <si>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</si>
  <si>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</si>
  <si>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</si>
  <si>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</si>
  <si>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</si>
  <si>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</si>
  <si>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</si>
  <si>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</si>
  <si>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</si>
  <si>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</si>
  <si>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</si>
  <si>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</si>
  <si>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</si>
  <si>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</si>
  <si>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</si>
  <si>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</si>
  <si>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</si>
  <si>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</si>
  <si>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</si>
  <si>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</si>
  <si>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</si>
  <si>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</si>
  <si>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</si>
  <si>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</si>
  <si>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</si>
  <si>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</si>
  <si>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</si>
  <si>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</si>
  <si>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</si>
  <si>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</si>
  <si>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</si>
  <si>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</si>
  <si>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</si>
  <si>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</si>
  <si>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</si>
  <si>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</si>
  <si>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</si>
  <si>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</si>
  <si>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</si>
  <si>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</si>
  <si>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</si>
  <si>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</si>
  <si>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</si>
  <si>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</si>
  <si>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</si>
  <si>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</si>
  <si>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</si>
  <si>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</si>
  <si>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</si>
  <si>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</si>
  <si>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</si>
  <si>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</si>
  <si>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</si>
  <si>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</si>
  <si>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</si>
  <si>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</si>
  <si>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</si>
  <si>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</si>
  <si>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</si>
  <si>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</si>
  <si>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</si>
  <si>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</si>
  <si>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</si>
  <si>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</si>
  <si>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</si>
  <si>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</si>
  <si>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</si>
  <si>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</si>
  <si>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</si>
  <si>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</si>
  <si>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</si>
  <si>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</si>
  <si>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</si>
  <si>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</si>
  <si>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</si>
  <si>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</si>
  <si>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</si>
  <si>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</si>
  <si>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</si>
  <si>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</si>
  <si>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鮫川村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</si>
  <si>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</si>
  <si>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</si>
  <si>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</si>
  <si>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</si>
  <si>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</si>
  <si>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</si>
  <si>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</si>
  <si>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</si>
  <si>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</si>
  <si>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</si>
  <si>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</si>
  <si>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</si>
  <si>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</si>
  <si>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</si>
  <si>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</si>
  <si>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</si>
  <si>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</si>
  <si>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11年4月から供用を開始して既に20年が経過しており、今までに撹拌機器のオーバーホールやポンプ交換等、処理施設と機器類については老朽化が進行しており、年々修理費や機器の交換費用が増加している。今後、更新時期が集中的に到来することを見据えた、更新事業の計画策定が課題であります。</t>
    <phoneticPr fontId="4"/>
  </si>
  <si>
    <t>　建設から20年が経過しているため施設の計画的な更新が必要になっている。そのため、効率的な施設の更新や修繕を実施する。なお、収入の大部分を一般会計からの繰入金に依存しているため、計画的な更新の実施や適正な利用料金の見直しを図り、段階的な料金見直しが必要である。</t>
    <phoneticPr fontId="4"/>
  </si>
  <si>
    <t>　収益的収支比率については、100%を超えており経営が安定していると見てとれますが、一般会計からの繰入金もあることから、維持管理費の更なる費用削減を実施する必要があります。
　経費回収率は80%となっているが、使用料で回収すべき経費を料金収入だけでは補えていないことから、料金の見直しについて検討する必要があります。
　汚水処理原価は、全国平均値を大きく下回っていることから、比較的、効率的に汚水処理を実施していると考えています。
　施設利用率は年々減少していますが、処理区域内の人口減少に伴うもので、当面は急激な減少はないものと考えています。
　水洗化率は87％と未だ未接続宅が一部残っていますが、集落が点在している当村にあっては、これ以上の伸びは期待できないことから、現状を維持していくと考えています。</t>
    <rPh sb="172" eb="173">
      <t>チ</t>
    </rPh>
    <rPh sb="174" eb="175">
      <t>オオ</t>
    </rPh>
    <rPh sb="177" eb="179">
      <t>シタマワ</t>
    </rPh>
    <rPh sb="188" eb="191">
      <t>ヒカクテキ</t>
    </rPh>
    <rPh sb="192" eb="195">
      <t>コウリツテキ</t>
    </rPh>
    <rPh sb="196" eb="198">
      <t>オスイ</t>
    </rPh>
    <rPh sb="198" eb="200">
      <t>ショリ</t>
    </rPh>
    <rPh sb="201" eb="203">
      <t>ジッシ</t>
    </rPh>
    <rPh sb="208" eb="209">
      <t>カンガ</t>
    </rPh>
    <rPh sb="223" eb="225">
      <t>ネンネン</t>
    </rPh>
    <rPh sb="225" eb="227">
      <t>ゲンショウ</t>
    </rPh>
    <rPh sb="234" eb="236">
      <t>ショリ</t>
    </rPh>
    <rPh sb="236" eb="238">
      <t>クイキ</t>
    </rPh>
    <rPh sb="238" eb="239">
      <t>ナイ</t>
    </rPh>
    <rPh sb="240" eb="242">
      <t>ジンコウ</t>
    </rPh>
    <rPh sb="242" eb="244">
      <t>ゲンショウ</t>
    </rPh>
    <rPh sb="245" eb="246">
      <t>トモナ</t>
    </rPh>
    <rPh sb="254" eb="256">
      <t>キュウゲキ</t>
    </rPh>
    <rPh sb="257" eb="259">
      <t>ゲンショウ</t>
    </rPh>
    <rPh sb="265" eb="26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</si>
</sst>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DF-420F-B873-1EABAD89CE4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10DF-420F-B873-1EABAD89CE4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59.08</c:v>
                </c:pt>
                <c:pt idx="1">
                  <c:v>58.11</c:v>
                </c:pt>
                <c:pt idx="2">
                  <c:v>56.17</c:v>
                </c:pt>
                <c:pt idx="3">
                  <c:v>54.96</c:v>
                </c:pt>
                <c:pt idx="4">
                  <c:v>52.78</c:v>
                </c:pt>
              </c:numCache>
            </c:numRef>
          </c:val>
          <c:extLst>
            <c:ext xmlns:c16="http://schemas.microsoft.com/office/drawing/2014/chart" uri="{C3380CC4-5D6E-409C-BE32-E72D297353CC}">
              <c16:uniqueId val="{00000000-7CB9-46DA-BD88-F09ACA270E9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7CB9-46DA-BD88-F09ACA270E9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85.02</c:v>
                </c:pt>
                <c:pt idx="1">
                  <c:v>87.38</c:v>
                </c:pt>
                <c:pt idx="2">
                  <c:v>87.02</c:v>
                </c:pt>
                <c:pt idx="3">
                  <c:v>85.38</c:v>
                </c:pt>
                <c:pt idx="4">
                  <c:v>87.24</c:v>
                </c:pt>
              </c:numCache>
            </c:numRef>
          </c:val>
          <c:extLst>
            <c:ext xmlns:c16="http://schemas.microsoft.com/office/drawing/2014/chart" uri="{C3380CC4-5D6E-409C-BE32-E72D297353CC}">
              <c16:uniqueId val="{00000000-8AB3-4256-9F9A-51978EAE69C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8AB3-4256-9F9A-51978EAE69C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98.68</c:v>
                </c:pt>
                <c:pt idx="1">
                  <c:v>95.68</c:v>
                </c:pt>
                <c:pt idx="2">
                  <c:v>103.75</c:v>
                </c:pt>
                <c:pt idx="3">
                  <c:v>103.86</c:v>
                </c:pt>
                <c:pt idx="4">
                  <c:v>101.52</c:v>
                </c:pt>
              </c:numCache>
            </c:numRef>
          </c:val>
          <c:extLst>
            <c:ext xmlns:c16="http://schemas.microsoft.com/office/drawing/2014/chart" uri="{C3380CC4-5D6E-409C-BE32-E72D297353CC}">
              <c16:uniqueId val="{00000000-81F4-4075-BAE1-326439B65E6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F4-4075-BAE1-326439B65E6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9B-4D7B-9170-F1EB4FBFBF3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9B-4D7B-9170-F1EB4FBFBF3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B6-44F8-AB74-552B03DE85A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B6-44F8-AB74-552B03DE85A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80-41AC-A80F-D1696D76926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80-41AC-A80F-D1696D76926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F8-4E12-A166-73A3D90EB47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F8-4E12-A166-73A3D90EB47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59-4BA9-B43F-E679FFC4986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0759-4BA9-B43F-E679FFC4986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72.05</c:v>
                </c:pt>
                <c:pt idx="1">
                  <c:v>73.2</c:v>
                </c:pt>
                <c:pt idx="2">
                  <c:v>76.97</c:v>
                </c:pt>
                <c:pt idx="3">
                  <c:v>78.59</c:v>
                </c:pt>
                <c:pt idx="4">
                  <c:v>80.12</c:v>
                </c:pt>
              </c:numCache>
            </c:numRef>
          </c:val>
          <c:extLst>
            <c:ext xmlns:c16="http://schemas.microsoft.com/office/drawing/2014/chart" uri="{C3380CC4-5D6E-409C-BE32-E72D297353CC}">
              <c16:uniqueId val="{00000000-981B-4F39-9F9E-E8C75F411FE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981B-4F39-9F9E-E8C75F411FE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150</c:v>
                </c:pt>
                <c:pt idx="1">
                  <c:v>151.47</c:v>
                </c:pt>
                <c:pt idx="2">
                  <c:v>150</c:v>
                </c:pt>
                <c:pt idx="3">
                  <c:v>150</c:v>
                </c:pt>
                <c:pt idx="4">
                  <c:v>150</c:v>
                </c:pt>
              </c:numCache>
            </c:numRef>
          </c:val>
          <c:extLst>
            <c:ext xmlns:c16="http://schemas.microsoft.com/office/drawing/2014/chart" uri="{C3380CC4-5D6E-409C-BE32-E72D297353CC}">
              <c16:uniqueId val="{00000000-9455-4370-B1A5-64DB5D20A69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9455-4370-B1A5-64DB5D20A69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Z44" zoomScaleNormal="100" workbookViewId="0">
      <selection activeCell="CD17" sqref="CD1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鮫川村</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3121</v>
      </c>
      <c r="AM8" s="46"/>
      <c r="AN8" s="46"/>
      <c r="AO8" s="46"/>
      <c r="AP8" s="46"/>
      <c r="AQ8" s="46"/>
      <c r="AR8" s="46"/>
      <c r="AS8" s="46"/>
      <c r="AT8" s="45">
        <f>データ!T6</f>
        <v>131.34</v>
      </c>
      <c r="AU8" s="45"/>
      <c r="AV8" s="45"/>
      <c r="AW8" s="45"/>
      <c r="AX8" s="45"/>
      <c r="AY8" s="45"/>
      <c r="AZ8" s="45"/>
      <c r="BA8" s="45"/>
      <c r="BB8" s="45">
        <f>データ!U6</f>
        <v>23.76</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14.29</v>
      </c>
      <c r="Q10" s="45"/>
      <c r="R10" s="45"/>
      <c r="S10" s="45"/>
      <c r="T10" s="45"/>
      <c r="U10" s="45"/>
      <c r="V10" s="45"/>
      <c r="W10" s="45">
        <f>データ!Q6</f>
        <v>100</v>
      </c>
      <c r="X10" s="45"/>
      <c r="Y10" s="45"/>
      <c r="Z10" s="45"/>
      <c r="AA10" s="45"/>
      <c r="AB10" s="45"/>
      <c r="AC10" s="45"/>
      <c r="AD10" s="46">
        <f>データ!R6</f>
        <v>3260</v>
      </c>
      <c r="AE10" s="46"/>
      <c r="AF10" s="46"/>
      <c r="AG10" s="46"/>
      <c r="AH10" s="46"/>
      <c r="AI10" s="46"/>
      <c r="AJ10" s="46"/>
      <c r="AK10" s="2"/>
      <c r="AL10" s="46">
        <f>データ!V6</f>
        <v>439</v>
      </c>
      <c r="AM10" s="46"/>
      <c r="AN10" s="46"/>
      <c r="AO10" s="46"/>
      <c r="AP10" s="46"/>
      <c r="AQ10" s="46"/>
      <c r="AR10" s="46"/>
      <c r="AS10" s="46"/>
      <c r="AT10" s="45">
        <f>データ!W6</f>
        <v>1.1100000000000001</v>
      </c>
      <c r="AU10" s="45"/>
      <c r="AV10" s="45"/>
      <c r="AW10" s="45"/>
      <c r="AX10" s="45"/>
      <c r="AY10" s="45"/>
      <c r="AZ10" s="45"/>
      <c r="BA10" s="45"/>
      <c r="BB10" s="45">
        <f>データ!X6</f>
        <v>395.5</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43</v>
      </c>
      <c r="O86" s="12" t="str">
        <f>データ!EO6</f>
        <v>【0.03】</v>
      </c>
    </row>
  </sheetData>
  <sheetProtection algorithmName="SHA-512" hashValue="k20l4nir4Sk6SchwD1O0LRl+1MFIGgFmVuqmUS49f6r7Qbuk4Pfmqdo3NsSr9PcL1aY91mQQeF49zcg2Jo8IaQ==" saltValue="p/mU1tYH5sPAGV0STSizO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74845</v>
      </c>
      <c r="D6" s="19">
        <f t="shared" si="3"/>
        <v>47</v>
      </c>
      <c r="E6" s="19">
        <f t="shared" si="3"/>
        <v>17</v>
      </c>
      <c r="F6" s="19">
        <f t="shared" si="3"/>
        <v>5</v>
      </c>
      <c r="G6" s="19">
        <f t="shared" si="3"/>
        <v>0</v>
      </c>
      <c r="H6" s="19" t="str">
        <f t="shared" si="3"/>
        <v>福島県　鮫川村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14.29</v>
      </c>
      <c r="Q6" s="20">
        <f t="shared" si="3"/>
        <v>100</v>
      </c>
      <c r="R6" s="20">
        <f t="shared" si="3"/>
        <v>3260</v>
      </c>
      <c r="S6" s="20">
        <f t="shared" si="3"/>
        <v>3121</v>
      </c>
      <c r="T6" s="20">
        <f t="shared" si="3"/>
        <v>131.34</v>
      </c>
      <c r="U6" s="20">
        <f t="shared" si="3"/>
        <v>23.76</v>
      </c>
      <c r="V6" s="20">
        <f t="shared" si="3"/>
        <v>439</v>
      </c>
      <c r="W6" s="20">
        <f t="shared" si="3"/>
        <v>1.1100000000000001</v>
      </c>
      <c r="X6" s="20">
        <f t="shared" si="3"/>
        <v>395.5</v>
      </c>
      <c r="Y6" s="21">
        <f>IF(Y7="",NA(),Y7)</f>
        <v>98.68</v>
      </c>
      <c r="Z6" s="21">
        <f t="shared" ref="Z6:AH6" si="4">IF(Z7="",NA(),Z7)</f>
        <v>95.68</v>
      </c>
      <c r="AA6" s="21">
        <f t="shared" si="4"/>
        <v>103.75</v>
      </c>
      <c r="AB6" s="21">
        <f t="shared" si="4"/>
        <v>103.86</v>
      </c>
      <c r="AC6" s="21">
        <f t="shared" si="4"/>
        <v>101.52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72.05</v>
      </c>
      <c r="BR6" s="21">
        <f t="shared" ref="BR6:BZ6" si="8">IF(BR7="",NA(),BR7)</f>
        <v>73.2</v>
      </c>
      <c r="BS6" s="21">
        <f t="shared" si="8"/>
        <v>76.97</v>
      </c>
      <c r="BT6" s="21">
        <f t="shared" si="8"/>
        <v>78.59</v>
      </c>
      <c r="BU6" s="21">
        <f t="shared" si="8"/>
        <v>80.12</v>
      </c>
      <c r="BV6" s="21">
        <f t="shared" si="8"/>
        <v>59.8</v>
      </c>
      <c r="BW6" s="21">
        <f t="shared" si="8"/>
        <v>57.77</v>
      </c>
      <c r="BX6" s="21">
        <f t="shared" si="8"/>
        <v>57.31</v>
      </c>
      <c r="BY6" s="21">
        <f t="shared" si="8"/>
        <v>57.08</v>
      </c>
      <c r="BZ6" s="21">
        <f t="shared" si="8"/>
        <v>56.26</v>
      </c>
      <c r="CA6" s="20" t="str">
        <f>IF(CA7="","",IF(CA7="-","【-】","【"&amp;SUBSTITUTE(TEXT(CA7,"#,##0.00"),"-","△")&amp;"】"))</f>
        <v>【60.65】</v>
      </c>
      <c r="CB6" s="21">
        <f>IF(CB7="",NA(),CB7)</f>
        <v>150</v>
      </c>
      <c r="CC6" s="21">
        <f t="shared" ref="CC6:CK6" si="9">IF(CC7="",NA(),CC7)</f>
        <v>151.47</v>
      </c>
      <c r="CD6" s="21">
        <f t="shared" si="9"/>
        <v>150</v>
      </c>
      <c r="CE6" s="21">
        <f t="shared" si="9"/>
        <v>150</v>
      </c>
      <c r="CF6" s="21">
        <f t="shared" si="9"/>
        <v>150</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59.08</v>
      </c>
      <c r="CN6" s="21">
        <f t="shared" ref="CN6:CV6" si="10">IF(CN7="",NA(),CN7)</f>
        <v>58.11</v>
      </c>
      <c r="CO6" s="21">
        <f t="shared" si="10"/>
        <v>56.17</v>
      </c>
      <c r="CP6" s="21">
        <f t="shared" si="10"/>
        <v>54.96</v>
      </c>
      <c r="CQ6" s="21">
        <f t="shared" si="10"/>
        <v>52.78</v>
      </c>
      <c r="CR6" s="21">
        <f t="shared" si="10"/>
        <v>51.75</v>
      </c>
      <c r="CS6" s="21">
        <f t="shared" si="10"/>
        <v>50.68</v>
      </c>
      <c r="CT6" s="21">
        <f t="shared" si="10"/>
        <v>50.14</v>
      </c>
      <c r="CU6" s="21">
        <f t="shared" si="10"/>
        <v>54.83</v>
      </c>
      <c r="CV6" s="21">
        <f t="shared" si="10"/>
        <v>66.53</v>
      </c>
      <c r="CW6" s="20" t="str">
        <f>IF(CW7="","",IF(CW7="-","【-】","【"&amp;SUBSTITUTE(TEXT(CW7,"#,##0.00"),"-","△")&amp;"】"))</f>
        <v>【61.14】</v>
      </c>
      <c r="CX6" s="21">
        <f>IF(CX7="",NA(),CX7)</f>
        <v>85.02</v>
      </c>
      <c r="CY6" s="21">
        <f t="shared" ref="CY6:DG6" si="11">IF(CY7="",NA(),CY7)</f>
        <v>87.38</v>
      </c>
      <c r="CZ6" s="21">
        <f t="shared" si="11"/>
        <v>87.02</v>
      </c>
      <c r="DA6" s="21">
        <f t="shared" si="11"/>
        <v>85.38</v>
      </c>
      <c r="DB6" s="21">
        <f t="shared" si="11"/>
        <v>87.24</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74845</v>
      </c>
      <c r="D7" s="23">
        <v>47</v>
      </c>
      <c r="E7" s="23">
        <v>17</v>
      </c>
      <c r="F7" s="23">
        <v>5</v>
      </c>
      <c r="G7" s="23">
        <v>0</v>
      </c>
      <c r="H7" s="23" t="s">
        <v>98</v>
      </c>
      <c r="I7" s="23" t="s">
        <v>99</v>
      </c>
      <c r="J7" s="23" t="s">
        <v>100</v>
      </c>
      <c r="K7" s="23" t="s">
        <v>101</v>
      </c>
      <c r="L7" s="23" t="s">
        <v>102</v>
      </c>
      <c r="M7" s="23" t="s">
        <v>103</v>
      </c>
      <c r="N7" s="24" t="s">
        <v>104</v>
      </c>
      <c r="O7" s="24" t="s">
        <v>105</v>
      </c>
      <c r="P7" s="24">
        <v>14.29</v>
      </c>
      <c r="Q7" s="24">
        <v>100</v>
      </c>
      <c r="R7" s="24">
        <v>3260</v>
      </c>
      <c r="S7" s="24">
        <v>3121</v>
      </c>
      <c r="T7" s="24">
        <v>131.34</v>
      </c>
      <c r="U7" s="24">
        <v>23.76</v>
      </c>
      <c r="V7" s="24">
        <v>439</v>
      </c>
      <c r="W7" s="24">
        <v>1.1100000000000001</v>
      </c>
      <c r="X7" s="24">
        <v>395.5</v>
      </c>
      <c r="Y7" s="24">
        <v>98.68</v>
      </c>
      <c r="Z7" s="24">
        <v>95.68</v>
      </c>
      <c r="AA7" s="24">
        <v>103.75</v>
      </c>
      <c r="AB7" s="24">
        <v>103.86</v>
      </c>
      <c r="AC7" s="24">
        <v>101.52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867.83</v>
      </c>
      <c r="BO7" s="24">
        <v>791.76</v>
      </c>
      <c r="BP7" s="24">
        <v>786.37</v>
      </c>
      <c r="BQ7" s="24">
        <v>72.05</v>
      </c>
      <c r="BR7" s="24">
        <v>73.2</v>
      </c>
      <c r="BS7" s="24">
        <v>76.97</v>
      </c>
      <c r="BT7" s="24">
        <v>78.59</v>
      </c>
      <c r="BU7" s="24">
        <v>80.12</v>
      </c>
      <c r="BV7" s="24">
        <v>59.8</v>
      </c>
      <c r="BW7" s="24">
        <v>57.77</v>
      </c>
      <c r="BX7" s="24">
        <v>57.31</v>
      </c>
      <c r="BY7" s="24">
        <v>57.08</v>
      </c>
      <c r="BZ7" s="24">
        <v>56.26</v>
      </c>
      <c r="CA7" s="24">
        <v>60.65</v>
      </c>
      <c r="CB7" s="24">
        <v>150</v>
      </c>
      <c r="CC7" s="24">
        <v>151.47</v>
      </c>
      <c r="CD7" s="24">
        <v>150</v>
      </c>
      <c r="CE7" s="24">
        <v>150</v>
      </c>
      <c r="CF7" s="24">
        <v>150</v>
      </c>
      <c r="CG7" s="24">
        <v>263.76</v>
      </c>
      <c r="CH7" s="24">
        <v>274.35000000000002</v>
      </c>
      <c r="CI7" s="24">
        <v>273.52</v>
      </c>
      <c r="CJ7" s="24">
        <v>274.99</v>
      </c>
      <c r="CK7" s="24">
        <v>282.08999999999997</v>
      </c>
      <c r="CL7" s="24">
        <v>256.97000000000003</v>
      </c>
      <c r="CM7" s="24">
        <v>59.08</v>
      </c>
      <c r="CN7" s="24">
        <v>58.11</v>
      </c>
      <c r="CO7" s="24">
        <v>56.17</v>
      </c>
      <c r="CP7" s="24">
        <v>54.96</v>
      </c>
      <c r="CQ7" s="24">
        <v>52.78</v>
      </c>
      <c r="CR7" s="24">
        <v>51.75</v>
      </c>
      <c r="CS7" s="24">
        <v>50.68</v>
      </c>
      <c r="CT7" s="24">
        <v>50.14</v>
      </c>
      <c r="CU7" s="24">
        <v>54.83</v>
      </c>
      <c r="CV7" s="24">
        <v>66.53</v>
      </c>
      <c r="CW7" s="24">
        <v>61.14</v>
      </c>
      <c r="CX7" s="24">
        <v>85.02</v>
      </c>
      <c r="CY7" s="24">
        <v>87.38</v>
      </c>
      <c r="CZ7" s="24">
        <v>87.02</v>
      </c>
      <c r="DA7" s="24">
        <v>85.38</v>
      </c>
      <c r="DB7" s="24">
        <v>87.24</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環境係</cp:lastModifiedBy>
  <dcterms:created xsi:type="dcterms:W3CDTF">2023-01-13T00:00:10Z</dcterms:created>
  <dcterms:modified xsi:type="dcterms:W3CDTF">2023-01-23T00:38:32Z</dcterms:modified>
  <cp:category/>
</cp:coreProperties>
</file>