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10.152.101.10\share\Disk\10_生活環境課\③上下水道係\01_上下水道一般\10_経営比較分析表\R4経営比較分析\提出\"/>
    </mc:Choice>
  </mc:AlternateContent>
  <xr:revisionPtr revIDLastSave="0" documentId="13_ncr:1_{C9DBC649-4B1F-4168-9B28-BEDC64596B7E}" xr6:coauthVersionLast="45" xr6:coauthVersionMax="45" xr10:uidLastSave="{00000000-0000-0000-0000-000000000000}"/>
  <workbookProtection workbookAlgorithmName="SHA-512" workbookHashValue="f63/wYKdVLohSYC3NAgiKxleXbfXYGQZDUcHqcIm7jilKvL7V53owINqhExLx3EZ7HOnMPHMQgJBuj3yYAYHMA==" workbookSaltValue="jdoGpF5X1dttXBJVrUW4Jg=="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B10" i="4"/>
  <c r="AT8" i="4"/>
  <c r="AL8" i="4"/>
  <c r="W8" i="4"/>
  <c r="P8" i="4"/>
  <c r="I8" i="4"/>
  <c r="B6" i="4"/>
</calcChain>
</file>

<file path=xl/sharedStrings.xml><?xml version="1.0" encoding="utf-8"?>
<sst xmlns="http://schemas.openxmlformats.org/spreadsheetml/2006/main" count="236" uniqueCount="119">
  <si>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</si>
  <si>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</si>
  <si>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</si>
  <si>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</si>
  <si>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</si>
  <si>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</si>
  <si>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</si>
  <si>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</si>
  <si>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</si>
  <si>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</si>
  <si>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</si>
  <si>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</si>
  <si>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</si>
  <si>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</si>
  <si>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</si>
  <si>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</si>
  <si>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</si>
  <si>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</si>
  <si>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</si>
  <si>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</si>
  <si>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</si>
  <si>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</si>
  <si>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</si>
  <si>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</si>
  <si>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</si>
  <si>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</si>
  <si>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</si>
  <si>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</si>
  <si>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</si>
  <si>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</si>
  <si>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</si>
  <si>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</si>
  <si>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</si>
  <si>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</si>
  <si>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</si>
  <si>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</si>
  <si>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</si>
  <si>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</si>
  <si>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</si>
  <si>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</si>
  <si>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</si>
  <si>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</si>
  <si>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</si>
  <si>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</si>
  <si>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</si>
  <si>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</si>
  <si>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</si>
  <si>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</si>
  <si>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</si>
  <si>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</si>
  <si>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</si>
  <si>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</si>
  <si>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</si>
  <si>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</si>
  <si>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</si>
  <si>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</si>
  <si>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</si>
  <si>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</si>
  <si>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</si>
  <si>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</si>
  <si>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</si>
  <si>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</si>
  <si>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</si>
  <si>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</si>
  <si>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</si>
  <si>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</si>
  <si>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</si>
  <si>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</si>
  <si>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</si>
  <si>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</si>
  <si>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</si>
  <si>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</si>
  <si>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</si>
  <si>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</si>
  <si>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</si>
  <si>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</si>
  <si>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</si>
  <si>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</si>
  <si>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</si>
  <si>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</si>
  <si>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</si>
  <si>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</si>
  <si>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</si>
  <si>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</si>
  <si>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</si>
  <si>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</si>
  <si>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</si>
  <si>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</si>
  <si>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</si>
  <si>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</si>
  <si>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</si>
  <si>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</si>
  <si>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</si>
  <si>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</si>
  <si>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</si>
  <si>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</si>
  <si>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</si>
  <si>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塙町</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</si>
  <si>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</si>
  <si>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</si>
  <si>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</si>
  <si>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</si>
  <si>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</si>
  <si>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</si>
  <si>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</si>
  <si>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</si>
  <si>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</si>
  <si>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</si>
  <si>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</si>
  <si>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</si>
  <si>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</si>
  <si>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</si>
  <si>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</si>
  <si>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</si>
  <si>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</si>
  <si>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</si>
  <si>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行政区域内人口の減少等から加入人口の飛躍的な増加は期待できず、使用料の大幅な増加は見込めない中、これまで整備してきた施設の更新需要の増加により厳しい経営環境にある。地方債償還と施設の更新に必要な経費が多額になることが想定されるため、処理区域内の世帯に加入促進の啓発を行うとともに、使用料等の見直しを検討していかなければならない。
また、令和５年度より公営企業会計に移行する予定であり、資産状況や経営状況を的確に把握し、経営改善を図っていく。</t>
    <rPh sb="1" eb="3">
      <t>ギョウセイ</t>
    </rPh>
    <rPh sb="3" eb="5">
      <t>クイキ</t>
    </rPh>
    <rPh sb="5" eb="6">
      <t>ナイ</t>
    </rPh>
    <rPh sb="6" eb="8">
      <t>ジンコウ</t>
    </rPh>
    <rPh sb="9" eb="11">
      <t>ゲンショウ</t>
    </rPh>
    <rPh sb="11" eb="12">
      <t>ナド</t>
    </rPh>
    <rPh sb="14" eb="16">
      <t>カニュウ</t>
    </rPh>
    <rPh sb="16" eb="18">
      <t>ジンコウ</t>
    </rPh>
    <rPh sb="19" eb="22">
      <t>ヒヤクテキ</t>
    </rPh>
    <rPh sb="23" eb="25">
      <t>ゾウカ</t>
    </rPh>
    <rPh sb="26" eb="28">
      <t>キタイ</t>
    </rPh>
    <rPh sb="32" eb="35">
      <t>シヨウリョウ</t>
    </rPh>
    <rPh sb="36" eb="38">
      <t>オオハバ</t>
    </rPh>
    <rPh sb="39" eb="41">
      <t>ゾウカ</t>
    </rPh>
    <rPh sb="42" eb="44">
      <t>ミコ</t>
    </rPh>
    <rPh sb="47" eb="48">
      <t>ナカ</t>
    </rPh>
    <rPh sb="53" eb="55">
      <t>セイビ</t>
    </rPh>
    <rPh sb="59" eb="61">
      <t>シセツ</t>
    </rPh>
    <rPh sb="62" eb="64">
      <t>コウシン</t>
    </rPh>
    <rPh sb="64" eb="66">
      <t>ジュヨウ</t>
    </rPh>
    <rPh sb="67" eb="69">
      <t>ゾウカ</t>
    </rPh>
    <rPh sb="72" eb="73">
      <t>キビ</t>
    </rPh>
    <rPh sb="75" eb="77">
      <t>ケイエイ</t>
    </rPh>
    <rPh sb="77" eb="79">
      <t>カンキョウ</t>
    </rPh>
    <rPh sb="83" eb="85">
      <t>チホウ</t>
    </rPh>
    <rPh sb="85" eb="86">
      <t>サイ</t>
    </rPh>
    <rPh sb="86" eb="88">
      <t>ショウカン</t>
    </rPh>
    <rPh sb="89" eb="91">
      <t>シセツ</t>
    </rPh>
    <rPh sb="92" eb="94">
      <t>コウシン</t>
    </rPh>
    <rPh sb="95" eb="97">
      <t>ヒツヨウ</t>
    </rPh>
    <rPh sb="98" eb="100">
      <t>ケイヒ</t>
    </rPh>
    <rPh sb="101" eb="103">
      <t>タガク</t>
    </rPh>
    <rPh sb="109" eb="111">
      <t>ソウテイ</t>
    </rPh>
    <rPh sb="117" eb="119">
      <t>ショリ</t>
    </rPh>
    <rPh sb="119" eb="122">
      <t>クイキナイ</t>
    </rPh>
    <rPh sb="123" eb="125">
      <t>セタイ</t>
    </rPh>
    <rPh sb="126" eb="128">
      <t>カニュウ</t>
    </rPh>
    <rPh sb="128" eb="130">
      <t>ソクシン</t>
    </rPh>
    <rPh sb="131" eb="133">
      <t>ケイハツ</t>
    </rPh>
    <rPh sb="134" eb="135">
      <t>オコナ</t>
    </rPh>
    <rPh sb="141" eb="144">
      <t>シヨウリョウ</t>
    </rPh>
    <rPh sb="144" eb="145">
      <t>ナド</t>
    </rPh>
    <rPh sb="146" eb="148">
      <t>ミナオ</t>
    </rPh>
    <rPh sb="150" eb="152">
      <t>ケントウ</t>
    </rPh>
    <rPh sb="169" eb="171">
      <t>レイワ</t>
    </rPh>
    <rPh sb="172" eb="174">
      <t>ネンド</t>
    </rPh>
    <rPh sb="176" eb="178">
      <t>コウエイ</t>
    </rPh>
    <rPh sb="178" eb="180">
      <t>キギョウ</t>
    </rPh>
    <rPh sb="180" eb="182">
      <t>カイケイ</t>
    </rPh>
    <rPh sb="183" eb="185">
      <t>イコウ</t>
    </rPh>
    <rPh sb="187" eb="189">
      <t>ヨテイ</t>
    </rPh>
    <rPh sb="193" eb="195">
      <t>シサン</t>
    </rPh>
    <rPh sb="195" eb="197">
      <t>ジョウキョウ</t>
    </rPh>
    <rPh sb="198" eb="200">
      <t>ケイエイ</t>
    </rPh>
    <rPh sb="200" eb="202">
      <t>ジョウキョウ</t>
    </rPh>
    <rPh sb="203" eb="205">
      <t>テキカク</t>
    </rPh>
    <rPh sb="206" eb="208">
      <t>ハアク</t>
    </rPh>
    <rPh sb="210" eb="212">
      <t>ケイエイ</t>
    </rPh>
    <rPh sb="212" eb="214">
      <t>カイゼン</t>
    </rPh>
    <rPh sb="215" eb="216">
      <t>ハカ</t>
    </rPh>
    <phoneticPr fontId="4"/>
  </si>
  <si>
    <t xml:space="preserve">①収益的収支比率については、上昇傾向ではあるが、依然として100％を下回っている状況であり、⑤経費回収率も低い状態である。収益は一般会計からの繰入金に依存している状況にあるため、適正な使用料収入の確保や費用の削減に努めなければならない。
④企業債残高対事業規模比率は減少傾向であるが、今後施設の整備費用としての借入が想定されるため、投資規模の適正化を検討し経営改善を図っていかなければならない。
⑥汚水処理原価については、減少傾向にあり、類似団体との比較においても同等の数値であるが、施設の統廃合等を検討し、維持管理費の削減に努め、効率的な汚水処理を実施しなければならない。
⑦施設利用率は、類似団体を上回っているが、今後の汚水処理人口の減少などを踏まえ、稼働率及び施設規模の検討が必要となる。
⑧水洗化率は、80％台で推移しており、公共用水域の水質保全や使用料収入の増加のため、未接続世帯への加入促進に努めなければならない。
</t>
    <rPh sb="1" eb="4">
      <t>シュウエキテキ</t>
    </rPh>
    <rPh sb="4" eb="6">
      <t>シュウシ</t>
    </rPh>
    <rPh sb="6" eb="8">
      <t>ヒリツ</t>
    </rPh>
    <rPh sb="14" eb="16">
      <t>ジョウショウ</t>
    </rPh>
    <rPh sb="16" eb="18">
      <t>ケイコウ</t>
    </rPh>
    <rPh sb="24" eb="26">
      <t>イゼン</t>
    </rPh>
    <rPh sb="34" eb="36">
      <t>シタマワ</t>
    </rPh>
    <rPh sb="40" eb="42">
      <t>ジョウキョウ</t>
    </rPh>
    <rPh sb="55" eb="57">
      <t>ジョウタイ</t>
    </rPh>
    <rPh sb="201" eb="203">
      <t>オスイ</t>
    </rPh>
    <rPh sb="203" eb="205">
      <t>ショリ</t>
    </rPh>
    <rPh sb="205" eb="207">
      <t>ゲンカ</t>
    </rPh>
    <rPh sb="213" eb="215">
      <t>ゲンショウ</t>
    </rPh>
    <rPh sb="215" eb="217">
      <t>ケイコウ</t>
    </rPh>
    <rPh sb="221" eb="223">
      <t>ルイジ</t>
    </rPh>
    <rPh sb="223" eb="225">
      <t>ダンタイ</t>
    </rPh>
    <rPh sb="227" eb="229">
      <t>ヒカク</t>
    </rPh>
    <rPh sb="234" eb="236">
      <t>ドウトウ</t>
    </rPh>
    <rPh sb="237" eb="239">
      <t>スウチ</t>
    </rPh>
    <rPh sb="244" eb="246">
      <t>シセツ</t>
    </rPh>
    <rPh sb="247" eb="250">
      <t>トウハイゴウ</t>
    </rPh>
    <rPh sb="250" eb="251">
      <t>ナド</t>
    </rPh>
    <rPh sb="252" eb="254">
      <t>ケントウ</t>
    </rPh>
    <rPh sb="256" eb="258">
      <t>イジ</t>
    </rPh>
    <rPh sb="258" eb="261">
      <t>カンリヒ</t>
    </rPh>
    <rPh sb="262" eb="264">
      <t>サクゲン</t>
    </rPh>
    <rPh sb="265" eb="266">
      <t>ツト</t>
    </rPh>
    <rPh sb="268" eb="271">
      <t>コウリツテキ</t>
    </rPh>
    <rPh sb="272" eb="274">
      <t>オスイ</t>
    </rPh>
    <rPh sb="274" eb="276">
      <t>ショリ</t>
    </rPh>
    <rPh sb="277" eb="279">
      <t>ジッシ</t>
    </rPh>
    <rPh sb="292" eb="294">
      <t>シセツ</t>
    </rPh>
    <rPh sb="294" eb="296">
      <t>リヨウ</t>
    </rPh>
    <rPh sb="296" eb="297">
      <t>リツ</t>
    </rPh>
    <rPh sb="299" eb="301">
      <t>ルイジ</t>
    </rPh>
    <rPh sb="301" eb="303">
      <t>ダンタイ</t>
    </rPh>
    <rPh sb="304" eb="306">
      <t>ウワマワ</t>
    </rPh>
    <rPh sb="312" eb="314">
      <t>コンゴ</t>
    </rPh>
    <rPh sb="315" eb="317">
      <t>オスイ</t>
    </rPh>
    <rPh sb="317" eb="319">
      <t>ショリ</t>
    </rPh>
    <rPh sb="319" eb="321">
      <t>ジンコウ</t>
    </rPh>
    <rPh sb="322" eb="324">
      <t>ゲンショウ</t>
    </rPh>
    <rPh sb="327" eb="328">
      <t>フ</t>
    </rPh>
    <rPh sb="331" eb="333">
      <t>カドウ</t>
    </rPh>
    <rPh sb="333" eb="334">
      <t>リツ</t>
    </rPh>
    <rPh sb="334" eb="335">
      <t>オヨ</t>
    </rPh>
    <rPh sb="336" eb="338">
      <t>シセツ</t>
    </rPh>
    <rPh sb="338" eb="340">
      <t>キボ</t>
    </rPh>
    <rPh sb="341" eb="343">
      <t>ケントウ</t>
    </rPh>
    <rPh sb="344" eb="346">
      <t>ヒツヨウ</t>
    </rPh>
    <rPh sb="353" eb="356">
      <t>スイセンカ</t>
    </rPh>
    <rPh sb="356" eb="357">
      <t>リツ</t>
    </rPh>
    <rPh sb="362" eb="363">
      <t>ダイ</t>
    </rPh>
    <rPh sb="364" eb="366">
      <t>スイイ</t>
    </rPh>
    <rPh sb="371" eb="374">
      <t>コウキョウヨウ</t>
    </rPh>
    <rPh sb="374" eb="376">
      <t>スイイキ</t>
    </rPh>
    <rPh sb="377" eb="379">
      <t>スイシツ</t>
    </rPh>
    <rPh sb="379" eb="381">
      <t>ホゼン</t>
    </rPh>
    <rPh sb="382" eb="385">
      <t>シヨウリョウ</t>
    </rPh>
    <rPh sb="385" eb="387">
      <t>シュウニュウ</t>
    </rPh>
    <rPh sb="388" eb="390">
      <t>ゾウカ</t>
    </rPh>
    <rPh sb="394" eb="397">
      <t>ミセツゾク</t>
    </rPh>
    <rPh sb="397" eb="399">
      <t>セタイ</t>
    </rPh>
    <rPh sb="401" eb="403">
      <t>カニュウ</t>
    </rPh>
    <rPh sb="403" eb="405">
      <t>ソクシン</t>
    </rPh>
    <rPh sb="406" eb="407">
      <t>ツト</t>
    </rPh>
    <phoneticPr fontId="4"/>
  </si>
  <si>
    <t>　４地区の施設を有しているが、施設機器類に経年劣化による能力不足が発生し、交換や修繕等で対応している。今後施設の老朽化や修繕が増えるため、施設の統廃合やダウンサイジング等も検討し、施設の計画的な修繕や更新する必要がある。</t>
    <rPh sb="2" eb="4">
      <t>チク</t>
    </rPh>
    <rPh sb="5" eb="7">
      <t>シセツ</t>
    </rPh>
    <rPh sb="8" eb="9">
      <t>ユウ</t>
    </rPh>
    <rPh sb="15" eb="17">
      <t>シセツ</t>
    </rPh>
    <rPh sb="17" eb="19">
      <t>キキ</t>
    </rPh>
    <rPh sb="19" eb="20">
      <t>ルイ</t>
    </rPh>
    <rPh sb="21" eb="23">
      <t>ケイネン</t>
    </rPh>
    <rPh sb="23" eb="25">
      <t>レッカ</t>
    </rPh>
    <rPh sb="28" eb="30">
      <t>ノウリョク</t>
    </rPh>
    <rPh sb="30" eb="32">
      <t>フソク</t>
    </rPh>
    <rPh sb="33" eb="35">
      <t>ハッセイ</t>
    </rPh>
    <rPh sb="37" eb="39">
      <t>コウカン</t>
    </rPh>
    <rPh sb="40" eb="42">
      <t>シュウゼン</t>
    </rPh>
    <rPh sb="42" eb="43">
      <t>ナド</t>
    </rPh>
    <rPh sb="44" eb="46">
      <t>タイオウ</t>
    </rPh>
    <rPh sb="51" eb="53">
      <t>コンゴ</t>
    </rPh>
    <rPh sb="53" eb="55">
      <t>シセツ</t>
    </rPh>
    <rPh sb="56" eb="59">
      <t>ロウキュウカ</t>
    </rPh>
    <rPh sb="60" eb="62">
      <t>シュウゼン</t>
    </rPh>
    <rPh sb="63" eb="64">
      <t>フ</t>
    </rPh>
    <rPh sb="69" eb="71">
      <t>シセツ</t>
    </rPh>
    <rPh sb="72" eb="75">
      <t>トウハイゴウ</t>
    </rPh>
    <rPh sb="84" eb="85">
      <t>トウ</t>
    </rPh>
    <rPh sb="86" eb="88">
      <t>ケントウ</t>
    </rPh>
    <rPh sb="90" eb="92">
      <t>シセツ</t>
    </rPh>
    <rPh sb="93" eb="96">
      <t>ケイカクテキ</t>
    </rPh>
    <rPh sb="97" eb="99">
      <t>シュウゼン</t>
    </rPh>
    <rPh sb="100" eb="102">
      <t>コウシン</t>
    </rPh>
    <rPh sb="104" eb="10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</si>
</sst>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B72-490A-A871-6EF04F4C7C0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0.02</c:v>
                </c:pt>
                <c:pt idx="4">
                  <c:v>0.01</c:v>
                </c:pt>
              </c:numCache>
            </c:numRef>
          </c:val>
          <c:smooth val="0"/>
          <c:extLst>
            <c:ext xmlns:c16="http://schemas.microsoft.com/office/drawing/2014/chart" uri="{C3380CC4-5D6E-409C-BE32-E72D297353CC}">
              <c16:uniqueId val="{00000001-FB72-490A-A871-6EF04F4C7C0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56.81</c:v>
                </c:pt>
                <c:pt idx="1">
                  <c:v>53.87</c:v>
                </c:pt>
                <c:pt idx="2">
                  <c:v>55.03</c:v>
                </c:pt>
                <c:pt idx="3">
                  <c:v>56.81</c:v>
                </c:pt>
                <c:pt idx="4">
                  <c:v>57.08</c:v>
                </c:pt>
              </c:numCache>
            </c:numRef>
          </c:val>
          <c:extLst>
            <c:ext xmlns:c16="http://schemas.microsoft.com/office/drawing/2014/chart" uri="{C3380CC4-5D6E-409C-BE32-E72D297353CC}">
              <c16:uniqueId val="{00000000-1502-4024-8F72-3D78B2D0154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55.26</c:v>
                </c:pt>
                <c:pt idx="4">
                  <c:v>54.54</c:v>
                </c:pt>
              </c:numCache>
            </c:numRef>
          </c:val>
          <c:smooth val="0"/>
          <c:extLst>
            <c:ext xmlns:c16="http://schemas.microsoft.com/office/drawing/2014/chart" uri="{C3380CC4-5D6E-409C-BE32-E72D297353CC}">
              <c16:uniqueId val="{00000001-1502-4024-8F72-3D78B2D0154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86.75</c:v>
                </c:pt>
                <c:pt idx="1">
                  <c:v>83.78</c:v>
                </c:pt>
                <c:pt idx="2">
                  <c:v>86.28</c:v>
                </c:pt>
                <c:pt idx="3">
                  <c:v>82.14</c:v>
                </c:pt>
                <c:pt idx="4">
                  <c:v>82.51</c:v>
                </c:pt>
              </c:numCache>
            </c:numRef>
          </c:val>
          <c:extLst>
            <c:ext xmlns:c16="http://schemas.microsoft.com/office/drawing/2014/chart" uri="{C3380CC4-5D6E-409C-BE32-E72D297353CC}">
              <c16:uniqueId val="{00000000-9762-481A-8205-19D2909F79A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90.52</c:v>
                </c:pt>
                <c:pt idx="4">
                  <c:v>90.3</c:v>
                </c:pt>
              </c:numCache>
            </c:numRef>
          </c:val>
          <c:smooth val="0"/>
          <c:extLst>
            <c:ext xmlns:c16="http://schemas.microsoft.com/office/drawing/2014/chart" uri="{C3380CC4-5D6E-409C-BE32-E72D297353CC}">
              <c16:uniqueId val="{00000001-9762-481A-8205-19D2909F79A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51.27</c:v>
                </c:pt>
                <c:pt idx="1">
                  <c:v>58.48</c:v>
                </c:pt>
                <c:pt idx="2">
                  <c:v>58.2</c:v>
                </c:pt>
                <c:pt idx="3">
                  <c:v>60.21</c:v>
                </c:pt>
                <c:pt idx="4">
                  <c:v>63.18</c:v>
                </c:pt>
              </c:numCache>
            </c:numRef>
          </c:val>
          <c:extLst>
            <c:ext xmlns:c16="http://schemas.microsoft.com/office/drawing/2014/chart" uri="{C3380CC4-5D6E-409C-BE32-E72D297353CC}">
              <c16:uniqueId val="{00000000-2B08-44B9-BBB0-0B4C3B95974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B08-44B9-BBB0-0B4C3B95974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A92-468B-970F-20EB97DC765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92-468B-970F-20EB97DC765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DEB-4A4A-9346-E9B4DC305B1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DEB-4A4A-9346-E9B4DC305B1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112-4389-AC02-6A181BDC562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112-4389-AC02-6A181BDC562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E27-47EB-842C-188EED1F02F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E27-47EB-842C-188EED1F02F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756.02</c:v>
                </c:pt>
                <c:pt idx="1">
                  <c:v>637.63</c:v>
                </c:pt>
                <c:pt idx="2">
                  <c:v>418.87</c:v>
                </c:pt>
                <c:pt idx="3">
                  <c:v>287.51</c:v>
                </c:pt>
                <c:pt idx="4">
                  <c:v>101.54</c:v>
                </c:pt>
              </c:numCache>
            </c:numRef>
          </c:val>
          <c:extLst>
            <c:ext xmlns:c16="http://schemas.microsoft.com/office/drawing/2014/chart" uri="{C3380CC4-5D6E-409C-BE32-E72D297353CC}">
              <c16:uniqueId val="{00000000-F0CB-483A-8B8A-7C8C21C146A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783.8</c:v>
                </c:pt>
                <c:pt idx="4">
                  <c:v>778.81</c:v>
                </c:pt>
              </c:numCache>
            </c:numRef>
          </c:val>
          <c:smooth val="0"/>
          <c:extLst>
            <c:ext xmlns:c16="http://schemas.microsoft.com/office/drawing/2014/chart" uri="{C3380CC4-5D6E-409C-BE32-E72D297353CC}">
              <c16:uniqueId val="{00000001-F0CB-483A-8B8A-7C8C21C146A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38.04</c:v>
                </c:pt>
                <c:pt idx="1">
                  <c:v>49.6</c:v>
                </c:pt>
                <c:pt idx="2">
                  <c:v>58</c:v>
                </c:pt>
                <c:pt idx="3">
                  <c:v>59.14</c:v>
                </c:pt>
                <c:pt idx="4">
                  <c:v>66.23</c:v>
                </c:pt>
              </c:numCache>
            </c:numRef>
          </c:val>
          <c:extLst>
            <c:ext xmlns:c16="http://schemas.microsoft.com/office/drawing/2014/chart" uri="{C3380CC4-5D6E-409C-BE32-E72D297353CC}">
              <c16:uniqueId val="{00000000-36E6-45C4-8426-ACBD0E77AEB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68.11</c:v>
                </c:pt>
                <c:pt idx="4">
                  <c:v>67.23</c:v>
                </c:pt>
              </c:numCache>
            </c:numRef>
          </c:val>
          <c:smooth val="0"/>
          <c:extLst>
            <c:ext xmlns:c16="http://schemas.microsoft.com/office/drawing/2014/chart" uri="{C3380CC4-5D6E-409C-BE32-E72D297353CC}">
              <c16:uniqueId val="{00000001-36E6-45C4-8426-ACBD0E77AEB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383.98</c:v>
                </c:pt>
                <c:pt idx="1">
                  <c:v>306.06</c:v>
                </c:pt>
                <c:pt idx="2">
                  <c:v>267.39</c:v>
                </c:pt>
                <c:pt idx="3">
                  <c:v>257.82</c:v>
                </c:pt>
                <c:pt idx="4">
                  <c:v>228.91</c:v>
                </c:pt>
              </c:numCache>
            </c:numRef>
          </c:val>
          <c:extLst>
            <c:ext xmlns:c16="http://schemas.microsoft.com/office/drawing/2014/chart" uri="{C3380CC4-5D6E-409C-BE32-E72D297353CC}">
              <c16:uniqueId val="{00000000-022A-40C1-8FB7-E5A30B17B4F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222.41</c:v>
                </c:pt>
                <c:pt idx="4">
                  <c:v>228.21</c:v>
                </c:pt>
              </c:numCache>
            </c:numRef>
          </c:val>
          <c:smooth val="0"/>
          <c:extLst>
            <c:ext xmlns:c16="http://schemas.microsoft.com/office/drawing/2014/chart" uri="{C3380CC4-5D6E-409C-BE32-E72D297353CC}">
              <c16:uniqueId val="{00000001-022A-40C1-8FB7-E5A30B17B4F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塙町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F1</v>
      </c>
      <c r="X8" s="35"/>
      <c r="Y8" s="35"/>
      <c r="Z8" s="35"/>
      <c r="AA8" s="35"/>
      <c r="AB8" s="35"/>
      <c r="AC8" s="35"/>
      <c r="AD8" s="36" t="str">
        <f>データ!$M$6</f>
        <v>非設置</v>
      </c>
      <c r="AE8" s="36"/>
      <c r="AF8" s="36"/>
      <c r="AG8" s="36"/>
      <c r="AH8" s="36"/>
      <c r="AI8" s="36"/>
      <c r="AJ8" s="36"/>
      <c r="AK8" s="3"/>
      <c r="AL8" s="37">
        <f>データ!S6</f>
        <v>8337</v>
      </c>
      <c r="AM8" s="37"/>
      <c r="AN8" s="37"/>
      <c r="AO8" s="37"/>
      <c r="AP8" s="37"/>
      <c r="AQ8" s="37"/>
      <c r="AR8" s="37"/>
      <c r="AS8" s="37"/>
      <c r="AT8" s="38">
        <f>データ!T6</f>
        <v>211.41</v>
      </c>
      <c r="AU8" s="38"/>
      <c r="AV8" s="38"/>
      <c r="AW8" s="38"/>
      <c r="AX8" s="38"/>
      <c r="AY8" s="38"/>
      <c r="AZ8" s="38"/>
      <c r="BA8" s="38"/>
      <c r="BB8" s="38">
        <f>データ!U6</f>
        <v>39.44</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31.48</v>
      </c>
      <c r="Q10" s="38"/>
      <c r="R10" s="38"/>
      <c r="S10" s="38"/>
      <c r="T10" s="38"/>
      <c r="U10" s="38"/>
      <c r="V10" s="38"/>
      <c r="W10" s="38">
        <f>データ!Q6</f>
        <v>90</v>
      </c>
      <c r="X10" s="38"/>
      <c r="Y10" s="38"/>
      <c r="Z10" s="38"/>
      <c r="AA10" s="38"/>
      <c r="AB10" s="38"/>
      <c r="AC10" s="38"/>
      <c r="AD10" s="37">
        <f>データ!R6</f>
        <v>2921</v>
      </c>
      <c r="AE10" s="37"/>
      <c r="AF10" s="37"/>
      <c r="AG10" s="37"/>
      <c r="AH10" s="37"/>
      <c r="AI10" s="37"/>
      <c r="AJ10" s="37"/>
      <c r="AK10" s="2"/>
      <c r="AL10" s="37">
        <f>データ!V6</f>
        <v>2596</v>
      </c>
      <c r="AM10" s="37"/>
      <c r="AN10" s="37"/>
      <c r="AO10" s="37"/>
      <c r="AP10" s="37"/>
      <c r="AQ10" s="37"/>
      <c r="AR10" s="37"/>
      <c r="AS10" s="37"/>
      <c r="AT10" s="38">
        <f>データ!W6</f>
        <v>2.12</v>
      </c>
      <c r="AU10" s="38"/>
      <c r="AV10" s="38"/>
      <c r="AW10" s="38"/>
      <c r="AX10" s="38"/>
      <c r="AY10" s="38"/>
      <c r="AZ10" s="38"/>
      <c r="BA10" s="38"/>
      <c r="BB10" s="38">
        <f>データ!X6</f>
        <v>1224.53</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117</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118</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116</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43</v>
      </c>
      <c r="N86" s="12" t="s">
        <v>43</v>
      </c>
      <c r="O86" s="12" t="str">
        <f>データ!EO6</f>
        <v>【0.03】</v>
      </c>
    </row>
  </sheetData>
  <sheetProtection algorithmName="SHA-512" hashValue="c0UAmWaVUNDX+pHHjmN67IUeYohZaBNiGCYI03wU5S28pD0cA8BUbBk+ppFVIoyjKA5yb9ccvLwzb1czITxO2w==" saltValue="Y/2PVtlxdwjM0dhi8Eazn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2021</v>
      </c>
      <c r="C6" s="19">
        <f t="shared" ref="C6:X6" si="3">C7</f>
        <v>74837</v>
      </c>
      <c r="D6" s="19">
        <f t="shared" si="3"/>
        <v>47</v>
      </c>
      <c r="E6" s="19">
        <f t="shared" si="3"/>
        <v>17</v>
      </c>
      <c r="F6" s="19">
        <f t="shared" si="3"/>
        <v>5</v>
      </c>
      <c r="G6" s="19">
        <f t="shared" si="3"/>
        <v>0</v>
      </c>
      <c r="H6" s="19" t="str">
        <f t="shared" si="3"/>
        <v>福島県　塙町</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31.48</v>
      </c>
      <c r="Q6" s="20">
        <f t="shared" si="3"/>
        <v>90</v>
      </c>
      <c r="R6" s="20">
        <f t="shared" si="3"/>
        <v>2921</v>
      </c>
      <c r="S6" s="20">
        <f t="shared" si="3"/>
        <v>8337</v>
      </c>
      <c r="T6" s="20">
        <f t="shared" si="3"/>
        <v>211.41</v>
      </c>
      <c r="U6" s="20">
        <f t="shared" si="3"/>
        <v>39.44</v>
      </c>
      <c r="V6" s="20">
        <f t="shared" si="3"/>
        <v>2596</v>
      </c>
      <c r="W6" s="20">
        <f t="shared" si="3"/>
        <v>2.12</v>
      </c>
      <c r="X6" s="20">
        <f t="shared" si="3"/>
        <v>1224.53</v>
      </c>
      <c r="Y6" s="21">
        <f>IF(Y7="",NA(),Y7)</f>
        <v>51.27</v>
      </c>
      <c r="Z6" s="21">
        <f t="shared" ref="Z6:AH6" si="4">IF(Z7="",NA(),Z7)</f>
        <v>58.48</v>
      </c>
      <c r="AA6" s="21">
        <f t="shared" si="4"/>
        <v>58.2</v>
      </c>
      <c r="AB6" s="21">
        <f t="shared" si="4"/>
        <v>60.21</v>
      </c>
      <c r="AC6" s="21">
        <f t="shared" si="4"/>
        <v>63.18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756.02</v>
      </c>
      <c r="BG6" s="21">
        <f t="shared" ref="BG6:BO6" si="7">IF(BG7="",NA(),BG7)</f>
        <v>637.63</v>
      </c>
      <c r="BH6" s="21">
        <f t="shared" si="7"/>
        <v>418.87</v>
      </c>
      <c r="BI6" s="21">
        <f t="shared" si="7"/>
        <v>287.51</v>
      </c>
      <c r="BJ6" s="21">
        <f t="shared" si="7"/>
        <v>101.54</v>
      </c>
      <c r="BK6" s="21">
        <f t="shared" si="7"/>
        <v>855.8</v>
      </c>
      <c r="BL6" s="21">
        <f t="shared" si="7"/>
        <v>789.46</v>
      </c>
      <c r="BM6" s="21">
        <f t="shared" si="7"/>
        <v>826.83</v>
      </c>
      <c r="BN6" s="21">
        <f t="shared" si="7"/>
        <v>783.8</v>
      </c>
      <c r="BO6" s="21">
        <f t="shared" si="7"/>
        <v>778.81</v>
      </c>
      <c r="BP6" s="20" t="str">
        <f>IF(BP7="","",IF(BP7="-","【-】","【"&amp;SUBSTITUTE(TEXT(BP7,"#,##0.00"),"-","△")&amp;"】"))</f>
        <v>【786.37】</v>
      </c>
      <c r="BQ6" s="21">
        <f>IF(BQ7="",NA(),BQ7)</f>
        <v>38.04</v>
      </c>
      <c r="BR6" s="21">
        <f t="shared" ref="BR6:BZ6" si="8">IF(BR7="",NA(),BR7)</f>
        <v>49.6</v>
      </c>
      <c r="BS6" s="21">
        <f t="shared" si="8"/>
        <v>58</v>
      </c>
      <c r="BT6" s="21">
        <f t="shared" si="8"/>
        <v>59.14</v>
      </c>
      <c r="BU6" s="21">
        <f t="shared" si="8"/>
        <v>66.23</v>
      </c>
      <c r="BV6" s="21">
        <f t="shared" si="8"/>
        <v>59.8</v>
      </c>
      <c r="BW6" s="21">
        <f t="shared" si="8"/>
        <v>57.77</v>
      </c>
      <c r="BX6" s="21">
        <f t="shared" si="8"/>
        <v>57.31</v>
      </c>
      <c r="BY6" s="21">
        <f t="shared" si="8"/>
        <v>68.11</v>
      </c>
      <c r="BZ6" s="21">
        <f t="shared" si="8"/>
        <v>67.23</v>
      </c>
      <c r="CA6" s="20" t="str">
        <f>IF(CA7="","",IF(CA7="-","【-】","【"&amp;SUBSTITUTE(TEXT(CA7,"#,##0.00"),"-","△")&amp;"】"))</f>
        <v>【60.65】</v>
      </c>
      <c r="CB6" s="21">
        <f>IF(CB7="",NA(),CB7)</f>
        <v>383.98</v>
      </c>
      <c r="CC6" s="21">
        <f t="shared" ref="CC6:CK6" si="9">IF(CC7="",NA(),CC7)</f>
        <v>306.06</v>
      </c>
      <c r="CD6" s="21">
        <f t="shared" si="9"/>
        <v>267.39</v>
      </c>
      <c r="CE6" s="21">
        <f t="shared" si="9"/>
        <v>257.82</v>
      </c>
      <c r="CF6" s="21">
        <f t="shared" si="9"/>
        <v>228.91</v>
      </c>
      <c r="CG6" s="21">
        <f t="shared" si="9"/>
        <v>263.76</v>
      </c>
      <c r="CH6" s="21">
        <f t="shared" si="9"/>
        <v>274.35000000000002</v>
      </c>
      <c r="CI6" s="21">
        <f t="shared" si="9"/>
        <v>273.52</v>
      </c>
      <c r="CJ6" s="21">
        <f t="shared" si="9"/>
        <v>222.41</v>
      </c>
      <c r="CK6" s="21">
        <f t="shared" si="9"/>
        <v>228.21</v>
      </c>
      <c r="CL6" s="20" t="str">
        <f>IF(CL7="","",IF(CL7="-","【-】","【"&amp;SUBSTITUTE(TEXT(CL7,"#,##0.00"),"-","△")&amp;"】"))</f>
        <v>【256.97】</v>
      </c>
      <c r="CM6" s="21">
        <f>IF(CM7="",NA(),CM7)</f>
        <v>56.81</v>
      </c>
      <c r="CN6" s="21">
        <f t="shared" ref="CN6:CV6" si="10">IF(CN7="",NA(),CN7)</f>
        <v>53.87</v>
      </c>
      <c r="CO6" s="21">
        <f t="shared" si="10"/>
        <v>55.03</v>
      </c>
      <c r="CP6" s="21">
        <f t="shared" si="10"/>
        <v>56.81</v>
      </c>
      <c r="CQ6" s="21">
        <f t="shared" si="10"/>
        <v>57.08</v>
      </c>
      <c r="CR6" s="21">
        <f t="shared" si="10"/>
        <v>51.75</v>
      </c>
      <c r="CS6" s="21">
        <f t="shared" si="10"/>
        <v>50.68</v>
      </c>
      <c r="CT6" s="21">
        <f t="shared" si="10"/>
        <v>50.14</v>
      </c>
      <c r="CU6" s="21">
        <f t="shared" si="10"/>
        <v>55.26</v>
      </c>
      <c r="CV6" s="21">
        <f t="shared" si="10"/>
        <v>54.54</v>
      </c>
      <c r="CW6" s="20" t="str">
        <f>IF(CW7="","",IF(CW7="-","【-】","【"&amp;SUBSTITUTE(TEXT(CW7,"#,##0.00"),"-","△")&amp;"】"))</f>
        <v>【61.14】</v>
      </c>
      <c r="CX6" s="21">
        <f>IF(CX7="",NA(),CX7)</f>
        <v>86.75</v>
      </c>
      <c r="CY6" s="21">
        <f t="shared" ref="CY6:DG6" si="11">IF(CY7="",NA(),CY7)</f>
        <v>83.78</v>
      </c>
      <c r="CZ6" s="21">
        <f t="shared" si="11"/>
        <v>86.28</v>
      </c>
      <c r="DA6" s="21">
        <f t="shared" si="11"/>
        <v>82.14</v>
      </c>
      <c r="DB6" s="21">
        <f t="shared" si="11"/>
        <v>82.51</v>
      </c>
      <c r="DC6" s="21">
        <f t="shared" si="11"/>
        <v>84.84</v>
      </c>
      <c r="DD6" s="21">
        <f t="shared" si="11"/>
        <v>84.86</v>
      </c>
      <c r="DE6" s="21">
        <f t="shared" si="11"/>
        <v>84.98</v>
      </c>
      <c r="DF6" s="21">
        <f t="shared" si="11"/>
        <v>90.52</v>
      </c>
      <c r="DG6" s="21">
        <f t="shared" si="11"/>
        <v>90.3</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0.02</v>
      </c>
      <c r="EN6" s="21">
        <f t="shared" si="14"/>
        <v>0.01</v>
      </c>
      <c r="EO6" s="20" t="str">
        <f>IF(EO7="","",IF(EO7="-","【-】","【"&amp;SUBSTITUTE(TEXT(EO7,"#,##0.00"),"-","△")&amp;"】"))</f>
        <v>【0.03】</v>
      </c>
    </row>
    <row r="7" spans="1:145" s="22" customFormat="1" x14ac:dyDescent="0.15">
      <c r="A7" s="14"/>
      <c r="B7" s="23">
        <v>2021</v>
      </c>
      <c r="C7" s="23">
        <v>74837</v>
      </c>
      <c r="D7" s="23">
        <v>47</v>
      </c>
      <c r="E7" s="23">
        <v>17</v>
      </c>
      <c r="F7" s="23">
        <v>5</v>
      </c>
      <c r="G7" s="23">
        <v>0</v>
      </c>
      <c r="H7" s="23" t="s">
        <v>97</v>
      </c>
      <c r="I7" s="23" t="s">
        <v>98</v>
      </c>
      <c r="J7" s="23" t="s">
        <v>99</v>
      </c>
      <c r="K7" s="23" t="s">
        <v>100</v>
      </c>
      <c r="L7" s="23" t="s">
        <v>101</v>
      </c>
      <c r="M7" s="23" t="s">
        <v>102</v>
      </c>
      <c r="N7" s="24" t="s">
        <v>103</v>
      </c>
      <c r="O7" s="24" t="s">
        <v>104</v>
      </c>
      <c r="P7" s="24">
        <v>31.48</v>
      </c>
      <c r="Q7" s="24">
        <v>90</v>
      </c>
      <c r="R7" s="24">
        <v>2921</v>
      </c>
      <c r="S7" s="24">
        <v>8337</v>
      </c>
      <c r="T7" s="24">
        <v>211.41</v>
      </c>
      <c r="U7" s="24">
        <v>39.44</v>
      </c>
      <c r="V7" s="24">
        <v>2596</v>
      </c>
      <c r="W7" s="24">
        <v>2.12</v>
      </c>
      <c r="X7" s="24">
        <v>1224.53</v>
      </c>
      <c r="Y7" s="24">
        <v>51.27</v>
      </c>
      <c r="Z7" s="24">
        <v>58.48</v>
      </c>
      <c r="AA7" s="24">
        <v>58.2</v>
      </c>
      <c r="AB7" s="24">
        <v>60.21</v>
      </c>
      <c r="AC7" s="24">
        <v>63.18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756.02</v>
      </c>
      <c r="BG7" s="24">
        <v>637.63</v>
      </c>
      <c r="BH7" s="24">
        <v>418.87</v>
      </c>
      <c r="BI7" s="24">
        <v>287.51</v>
      </c>
      <c r="BJ7" s="24">
        <v>101.54</v>
      </c>
      <c r="BK7" s="24">
        <v>855.8</v>
      </c>
      <c r="BL7" s="24">
        <v>789.46</v>
      </c>
      <c r="BM7" s="24">
        <v>826.83</v>
      </c>
      <c r="BN7" s="24">
        <v>783.8</v>
      </c>
      <c r="BO7" s="24">
        <v>778.81</v>
      </c>
      <c r="BP7" s="24">
        <v>786.37</v>
      </c>
      <c r="BQ7" s="24">
        <v>38.04</v>
      </c>
      <c r="BR7" s="24">
        <v>49.6</v>
      </c>
      <c r="BS7" s="24">
        <v>58</v>
      </c>
      <c r="BT7" s="24">
        <v>59.14</v>
      </c>
      <c r="BU7" s="24">
        <v>66.23</v>
      </c>
      <c r="BV7" s="24">
        <v>59.8</v>
      </c>
      <c r="BW7" s="24">
        <v>57.77</v>
      </c>
      <c r="BX7" s="24">
        <v>57.31</v>
      </c>
      <c r="BY7" s="24">
        <v>68.11</v>
      </c>
      <c r="BZ7" s="24">
        <v>67.23</v>
      </c>
      <c r="CA7" s="24">
        <v>60.65</v>
      </c>
      <c r="CB7" s="24">
        <v>383.98</v>
      </c>
      <c r="CC7" s="24">
        <v>306.06</v>
      </c>
      <c r="CD7" s="24">
        <v>267.39</v>
      </c>
      <c r="CE7" s="24">
        <v>257.82</v>
      </c>
      <c r="CF7" s="24">
        <v>228.91</v>
      </c>
      <c r="CG7" s="24">
        <v>263.76</v>
      </c>
      <c r="CH7" s="24">
        <v>274.35000000000002</v>
      </c>
      <c r="CI7" s="24">
        <v>273.52</v>
      </c>
      <c r="CJ7" s="24">
        <v>222.41</v>
      </c>
      <c r="CK7" s="24">
        <v>228.21</v>
      </c>
      <c r="CL7" s="24">
        <v>256.97000000000003</v>
      </c>
      <c r="CM7" s="24">
        <v>56.81</v>
      </c>
      <c r="CN7" s="24">
        <v>53.87</v>
      </c>
      <c r="CO7" s="24">
        <v>55.03</v>
      </c>
      <c r="CP7" s="24">
        <v>56.81</v>
      </c>
      <c r="CQ7" s="24">
        <v>57.08</v>
      </c>
      <c r="CR7" s="24">
        <v>51.75</v>
      </c>
      <c r="CS7" s="24">
        <v>50.68</v>
      </c>
      <c r="CT7" s="24">
        <v>50.14</v>
      </c>
      <c r="CU7" s="24">
        <v>55.26</v>
      </c>
      <c r="CV7" s="24">
        <v>54.54</v>
      </c>
      <c r="CW7" s="24">
        <v>61.14</v>
      </c>
      <c r="CX7" s="24">
        <v>86.75</v>
      </c>
      <c r="CY7" s="24">
        <v>83.78</v>
      </c>
      <c r="CZ7" s="24">
        <v>86.28</v>
      </c>
      <c r="DA7" s="24">
        <v>82.14</v>
      </c>
      <c r="DB7" s="24">
        <v>82.51</v>
      </c>
      <c r="DC7" s="24">
        <v>84.84</v>
      </c>
      <c r="DD7" s="24">
        <v>84.86</v>
      </c>
      <c r="DE7" s="24">
        <v>84.98</v>
      </c>
      <c r="DF7" s="24">
        <v>90.52</v>
      </c>
      <c r="DG7" s="24">
        <v>90.3</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0.02</v>
      </c>
      <c r="EN7" s="24">
        <v>0.01</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110</v>
      </c>
    </row>
    <row r="12" spans="1:145" x14ac:dyDescent="0.15">
      <c r="B12">
        <v>1</v>
      </c>
      <c r="C12">
        <v>1</v>
      </c>
      <c r="D12">
        <v>1</v>
      </c>
      <c r="E12">
        <v>2</v>
      </c>
      <c r="F12">
        <v>3</v>
      </c>
      <c r="G12" t="s">
        <v>111</v>
      </c>
    </row>
    <row r="13" spans="1:145" x14ac:dyDescent="0.15">
      <c r="B13" t="s">
        <v>112</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HANAWA31018</cp:lastModifiedBy>
  <cp:lastPrinted>2023-01-20T07:49:41Z</cp:lastPrinted>
  <dcterms:created xsi:type="dcterms:W3CDTF">2023-01-13T00:00:09Z</dcterms:created>
  <dcterms:modified xsi:type="dcterms:W3CDTF">2023-01-20T07:49:43Z</dcterms:modified>
  <cp:category/>
</cp:coreProperties>
</file>