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9"/>
  <workbookPr/>
  <mc:AlternateContent xmlns:mc="http://schemas.openxmlformats.org/markup-compatibility/2006">
    <mc:Choice Requires="x15">
      <x15ac:absPath xmlns:x15ac="http://schemas.microsoft.com/office/spreadsheetml/2010/11/ac" url="\\192.168.27.205\専用フォルダ\建設水道ｸﾞﾙｰﾌﾟ専用\🎼橋間🎶\福島県関係\市町村財政課\R04\R05.01.12 Fwd 【照会_市町村財政課1月27日（金）期限】公営企業に係る経営比較分析表（令和３年度決算）の分析等について\提出\"/>
    </mc:Choice>
  </mc:AlternateContent>
  <xr:revisionPtr revIDLastSave="0" documentId="13_ncr:1_{4883AE79-F83B-4DEE-AC5A-5575F241C82D}" xr6:coauthVersionLast="36" xr6:coauthVersionMax="36" xr10:uidLastSave="{00000000-0000-0000-0000-000000000000}"/>
  <workbookProtection workbookAlgorithmName="SHA-512" workbookHashValue="9+6JgEHlGiEnogaccKFLs38WqSG7gZVwIAo1VNdH5iF93aVmxk1UO/2gqmmVmXl0sjmaxQm/DX9oq5zCh/xNWA==" workbookSaltValue="TYngHDstx31XaYwm28+uIw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I86" i="4"/>
  <c r="E86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<sst xmlns="http://schemas.openxmlformats.org/spreadsheetml/2006/main" count="235" uniqueCount="119">
  <si>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</si>
  <si>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</si>
  <si>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</si>
  <si>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</si>
  <si>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</si>
  <si>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</si>
  <si>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</si>
  <si>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</si>
  <si>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</si>
  <si>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</si>
  <si>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</si>
  <si>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</si>
  <si>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</si>
  <si>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</si>
  <si>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</si>
  <si>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</si>
  <si>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</si>
  <si>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</si>
  <si>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</si>
  <si>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</si>
  <si>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</si>
  <si>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</si>
  <si>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</si>
  <si>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</si>
  <si>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</si>
  <si>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</si>
  <si>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</si>
  <si>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</si>
  <si>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</si>
  <si>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</si>
  <si>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</si>
  <si>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</si>
  <si>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</si>
  <si>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</si>
  <si>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</si>
  <si>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</si>
  <si>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</si>
  <si>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</si>
  <si>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</si>
  <si>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</si>
  <si>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</si>
  <si>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</si>
  <si>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</si>
  <si>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</si>
  <si>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</si>
  <si>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</si>
  <si>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</si>
  <si>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</si>
  <si>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</si>
  <si>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</si>
  <si>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</si>
  <si>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</si>
  <si>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</si>
  <si>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</si>
  <si>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</si>
  <si>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</si>
  <si>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</si>
  <si>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</si>
  <si>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</si>
  <si>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</si>
  <si>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</si>
  <si>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</si>
  <si>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</si>
  <si>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</si>
  <si>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</si>
  <si>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</si>
  <si>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</si>
  <si>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</si>
  <si>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</si>
  <si>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</si>
  <si>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</si>
  <si>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</si>
  <si>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</si>
  <si>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</si>
  <si>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</si>
  <si>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</si>
  <si>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</si>
  <si>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</si>
  <si>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</si>
  <si>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</si>
  <si>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</si>
  <si>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</si>
  <si>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</si>
  <si>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</si>
  <si>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</si>
  <si>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</si>
  <si>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</si>
  <si>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</si>
  <si>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</si>
  <si>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</si>
  <si>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</si>
  <si>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</si>
  <si>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</si>
  <si>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</si>
  <si>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</si>
  <si>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</si>
  <si>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</si>
  <si>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</si>
  <si>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泉崎村</t>
  </si>
  <si>
    <t>法非適用</t>
  </si>
  <si>
    <t>下水道事業</t>
  </si>
  <si>
    <t>農業集落排水</t>
  </si>
  <si>
    <t>F1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</si>
  <si>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</si>
  <si>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</si>
  <si>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</si>
  <si>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</si>
  <si>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</si>
  <si>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</si>
  <si>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</si>
  <si>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</si>
  <si>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</si>
  <si>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</si>
  <si>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</si>
  <si>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</si>
  <si>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</si>
  <si>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</si>
  <si>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地方債償還金が減っているが、さらなる費用削減をし、今後も健全経営を続けていく。
また、未回収の使用料の回収に努め、適正な使用料の収入を確保したい。
水洗化率は、96.35％と高い水準であるが、さらなる水洗化率の向上に努めていきたい</t>
    <phoneticPr fontId="4"/>
  </si>
  <si>
    <t>健全経営ではあるものの、今後も経費の削減や、使用料の増収に努め、健全経営を図っていきたい。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</si>
</sst>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9-4608-820D-1B146F4A2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0.44</c:v>
                </c:pt>
                <c:pt idx="1">
                  <c:v>0.04</c:v>
                </c:pt>
                <c:pt idx="2">
                  <c:v>0.02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9-4608-820D-1B146F4A2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56.79</c:v>
                </c:pt>
                <c:pt idx="1">
                  <c:v>61.02</c:v>
                </c:pt>
                <c:pt idx="2">
                  <c:v>61.02</c:v>
                </c:pt>
                <c:pt idx="3">
                  <c:v>61.02</c:v>
                </c:pt>
                <c:pt idx="4">
                  <c:v>58.43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8-4681-9434-62E92F71D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56.01</c:v>
                </c:pt>
                <c:pt idx="1">
                  <c:v>56.72</c:v>
                </c:pt>
                <c:pt idx="2">
                  <c:v>54.06</c:v>
                </c:pt>
                <c:pt idx="3">
                  <c:v>55.26</c:v>
                </c:pt>
                <c:pt idx="4">
                  <c:v>54.54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8-4681-9434-62E92F71D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97.11</c:v>
                </c:pt>
                <c:pt idx="1">
                  <c:v>97.08</c:v>
                </c:pt>
                <c:pt idx="2">
                  <c:v>94.27</c:v>
                </c:pt>
                <c:pt idx="3">
                  <c:v>96.94</c:v>
                </c:pt>
                <c:pt idx="4">
                  <c:v>96.35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11-49CD-880F-5A6B9FBDC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89.77</c:v>
                </c:pt>
                <c:pt idx="1">
                  <c:v>90.04</c:v>
                </c:pt>
                <c:pt idx="2">
                  <c:v>90.11</c:v>
                </c:pt>
                <c:pt idx="3">
                  <c:v>90.52</c:v>
                </c:pt>
                <c:pt idx="4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1-49CD-880F-5A6B9FBDC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86.04</c:v>
                </c:pt>
                <c:pt idx="1">
                  <c:v>69.58</c:v>
                </c:pt>
                <c:pt idx="2">
                  <c:v>76.650000000000006</c:v>
                </c:pt>
                <c:pt idx="3">
                  <c:v>80.150000000000006</c:v>
                </c:pt>
                <c:pt idx="4">
                  <c:v>84.22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3-41ED-8E85-D0F9B90DD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3-41ED-8E85-D0F9B90DD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A-4E13-8C03-A6A39023E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A-4E13-8C03-A6A39023E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4-4936-8B09-99AD5062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4-4936-8B09-99AD5062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1-4393-B667-D6EA58B04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1-4393-B667-D6EA58B04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8-4945-B170-C75EDE0D5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8-4945-B170-C75EDE0D5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628.41999999999996</c:v>
                </c:pt>
                <c:pt idx="1">
                  <c:v>554.16</c:v>
                </c:pt>
                <c:pt idx="2">
                  <c:v>474.24</c:v>
                </c:pt>
                <c:pt idx="3">
                  <c:v>412.02</c:v>
                </c:pt>
                <c:pt idx="4">
                  <c:v>345.69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6-4CA6-84E4-7F3CD5E37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684.74</c:v>
                </c:pt>
                <c:pt idx="1">
                  <c:v>654.91999999999996</c:v>
                </c:pt>
                <c:pt idx="2">
                  <c:v>654.71</c:v>
                </c:pt>
                <c:pt idx="3">
                  <c:v>783.8</c:v>
                </c:pt>
                <c:pt idx="4">
                  <c:v>778.81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6-4CA6-84E4-7F3CD5E37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63.25</c:v>
                </c:pt>
                <c:pt idx="1">
                  <c:v>64.650000000000006</c:v>
                </c:pt>
                <c:pt idx="2">
                  <c:v>61.69</c:v>
                </c:pt>
                <c:pt idx="3">
                  <c:v>64.239999999999995</c:v>
                </c:pt>
                <c:pt idx="4">
                  <c:v>70.17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C-4E16-8A01-B7793A2DE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65.33</c:v>
                </c:pt>
                <c:pt idx="1">
                  <c:v>65.39</c:v>
                </c:pt>
                <c:pt idx="2">
                  <c:v>65.37</c:v>
                </c:pt>
                <c:pt idx="3">
                  <c:v>68.11</c:v>
                </c:pt>
                <c:pt idx="4">
                  <c:v>67.23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C-4E16-8A01-B7793A2DE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3-436C-B0F9-390169E43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227.43</c:v>
                </c:pt>
                <c:pt idx="1">
                  <c:v>230.88</c:v>
                </c:pt>
                <c:pt idx="2">
                  <c:v>228.99</c:v>
                </c:pt>
                <c:pt idx="3">
                  <c:v>222.41</c:v>
                </c:pt>
                <c:pt idx="4">
                  <c:v>228.21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3-436C-B0F9-390169E43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【786.37】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【256.97】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32" zoomScale="80" zoomScaleNormal="8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データ!H6</f>
        <v>福島県　泉崎村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0" t="s">
        <v>1</v>
      </c>
      <c r="C7" s="60"/>
      <c r="D7" s="60"/>
      <c r="E7" s="60"/>
      <c r="F7" s="60"/>
      <c r="G7" s="60"/>
      <c r="H7" s="60"/>
      <c r="I7" s="60" t="s">
        <v>2</v>
      </c>
      <c r="J7" s="60"/>
      <c r="K7" s="60"/>
      <c r="L7" s="60"/>
      <c r="M7" s="60"/>
      <c r="N7" s="60"/>
      <c r="O7" s="60"/>
      <c r="P7" s="60" t="s">
        <v>3</v>
      </c>
      <c r="Q7" s="60"/>
      <c r="R7" s="60"/>
      <c r="S7" s="60"/>
      <c r="T7" s="60"/>
      <c r="U7" s="60"/>
      <c r="V7" s="60"/>
      <c r="W7" s="60" t="s">
        <v>4</v>
      </c>
      <c r="X7" s="60"/>
      <c r="Y7" s="60"/>
      <c r="Z7" s="60"/>
      <c r="AA7" s="60"/>
      <c r="AB7" s="60"/>
      <c r="AC7" s="60"/>
      <c r="AD7" s="60" t="s">
        <v>5</v>
      </c>
      <c r="AE7" s="60"/>
      <c r="AF7" s="60"/>
      <c r="AG7" s="60"/>
      <c r="AH7" s="60"/>
      <c r="AI7" s="60"/>
      <c r="AJ7" s="60"/>
      <c r="AK7" s="3"/>
      <c r="AL7" s="60" t="s">
        <v>6</v>
      </c>
      <c r="AM7" s="60"/>
      <c r="AN7" s="60"/>
      <c r="AO7" s="60"/>
      <c r="AP7" s="60"/>
      <c r="AQ7" s="60"/>
      <c r="AR7" s="60"/>
      <c r="AS7" s="60"/>
      <c r="AT7" s="60" t="s">
        <v>7</v>
      </c>
      <c r="AU7" s="60"/>
      <c r="AV7" s="60"/>
      <c r="AW7" s="60"/>
      <c r="AX7" s="60"/>
      <c r="AY7" s="60"/>
      <c r="AZ7" s="60"/>
      <c r="BA7" s="60"/>
      <c r="BB7" s="60" t="s">
        <v>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データ!I6</f>
        <v>法非適用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農業集落排水</v>
      </c>
      <c r="Q8" s="66"/>
      <c r="R8" s="66"/>
      <c r="S8" s="66"/>
      <c r="T8" s="66"/>
      <c r="U8" s="66"/>
      <c r="V8" s="66"/>
      <c r="W8" s="66" t="str">
        <f>データ!L6</f>
        <v>F1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55">
        <f>データ!S6</f>
        <v>6324</v>
      </c>
      <c r="AM8" s="55"/>
      <c r="AN8" s="55"/>
      <c r="AO8" s="55"/>
      <c r="AP8" s="55"/>
      <c r="AQ8" s="55"/>
      <c r="AR8" s="55"/>
      <c r="AS8" s="55"/>
      <c r="AT8" s="54">
        <f>データ!T6</f>
        <v>35.43</v>
      </c>
      <c r="AU8" s="54"/>
      <c r="AV8" s="54"/>
      <c r="AW8" s="54"/>
      <c r="AX8" s="54"/>
      <c r="AY8" s="54"/>
      <c r="AZ8" s="54"/>
      <c r="BA8" s="54"/>
      <c r="BB8" s="54">
        <f>データ!U6</f>
        <v>178.49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10</v>
      </c>
      <c r="BM8" s="69"/>
      <c r="BN8" s="58" t="s">
        <v>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15">
      <c r="A9" s="2"/>
      <c r="B9" s="60" t="s">
        <v>12</v>
      </c>
      <c r="C9" s="60"/>
      <c r="D9" s="60"/>
      <c r="E9" s="60"/>
      <c r="F9" s="60"/>
      <c r="G9" s="60"/>
      <c r="H9" s="60"/>
      <c r="I9" s="60" t="s">
        <v>13</v>
      </c>
      <c r="J9" s="60"/>
      <c r="K9" s="60"/>
      <c r="L9" s="60"/>
      <c r="M9" s="60"/>
      <c r="N9" s="60"/>
      <c r="O9" s="60"/>
      <c r="P9" s="60" t="s">
        <v>14</v>
      </c>
      <c r="Q9" s="60"/>
      <c r="R9" s="60"/>
      <c r="S9" s="60"/>
      <c r="T9" s="60"/>
      <c r="U9" s="60"/>
      <c r="V9" s="60"/>
      <c r="W9" s="60" t="s">
        <v>15</v>
      </c>
      <c r="X9" s="60"/>
      <c r="Y9" s="60"/>
      <c r="Z9" s="60"/>
      <c r="AA9" s="60"/>
      <c r="AB9" s="60"/>
      <c r="AC9" s="60"/>
      <c r="AD9" s="60" t="s">
        <v>16</v>
      </c>
      <c r="AE9" s="60"/>
      <c r="AF9" s="60"/>
      <c r="AG9" s="60"/>
      <c r="AH9" s="60"/>
      <c r="AI9" s="60"/>
      <c r="AJ9" s="60"/>
      <c r="AK9" s="3"/>
      <c r="AL9" s="60" t="s">
        <v>17</v>
      </c>
      <c r="AM9" s="60"/>
      <c r="AN9" s="60"/>
      <c r="AO9" s="60"/>
      <c r="AP9" s="60"/>
      <c r="AQ9" s="60"/>
      <c r="AR9" s="60"/>
      <c r="AS9" s="60"/>
      <c r="AT9" s="60" t="s">
        <v>18</v>
      </c>
      <c r="AU9" s="60"/>
      <c r="AV9" s="60"/>
      <c r="AW9" s="60"/>
      <c r="AX9" s="60"/>
      <c r="AY9" s="60"/>
      <c r="AZ9" s="60"/>
      <c r="BA9" s="60"/>
      <c r="BB9" s="60" t="s">
        <v>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20</v>
      </c>
      <c r="BM9" s="62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54" t="str">
        <f>データ!N6</f>
        <v>-</v>
      </c>
      <c r="C10" s="54"/>
      <c r="D10" s="54"/>
      <c r="E10" s="54"/>
      <c r="F10" s="54"/>
      <c r="G10" s="54"/>
      <c r="H10" s="54"/>
      <c r="I10" s="54" t="str">
        <f>データ!O6</f>
        <v>該当数値なし</v>
      </c>
      <c r="J10" s="54"/>
      <c r="K10" s="54"/>
      <c r="L10" s="54"/>
      <c r="M10" s="54"/>
      <c r="N10" s="54"/>
      <c r="O10" s="54"/>
      <c r="P10" s="54">
        <f>データ!P6</f>
        <v>94.46</v>
      </c>
      <c r="Q10" s="54"/>
      <c r="R10" s="54"/>
      <c r="S10" s="54"/>
      <c r="T10" s="54"/>
      <c r="U10" s="54"/>
      <c r="V10" s="54"/>
      <c r="W10" s="54">
        <f>データ!Q6</f>
        <v>100</v>
      </c>
      <c r="X10" s="54"/>
      <c r="Y10" s="54"/>
      <c r="Z10" s="54"/>
      <c r="AA10" s="54"/>
      <c r="AB10" s="54"/>
      <c r="AC10" s="54"/>
      <c r="AD10" s="55">
        <f>データ!R6</f>
        <v>3060</v>
      </c>
      <c r="AE10" s="55"/>
      <c r="AF10" s="55"/>
      <c r="AG10" s="55"/>
      <c r="AH10" s="55"/>
      <c r="AI10" s="55"/>
      <c r="AJ10" s="55"/>
      <c r="AK10" s="2"/>
      <c r="AL10" s="55">
        <f>データ!V6</f>
        <v>5914</v>
      </c>
      <c r="AM10" s="55"/>
      <c r="AN10" s="55"/>
      <c r="AO10" s="55"/>
      <c r="AP10" s="55"/>
      <c r="AQ10" s="55"/>
      <c r="AR10" s="55"/>
      <c r="AS10" s="55"/>
      <c r="AT10" s="54">
        <f>データ!W6</f>
        <v>17.3</v>
      </c>
      <c r="AU10" s="54"/>
      <c r="AV10" s="54"/>
      <c r="AW10" s="54"/>
      <c r="AX10" s="54"/>
      <c r="AY10" s="54"/>
      <c r="AZ10" s="54"/>
      <c r="BA10" s="54"/>
      <c r="BB10" s="54">
        <f>データ!X6</f>
        <v>341.85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22</v>
      </c>
      <c r="BM10" s="57"/>
      <c r="BN10" s="45" t="s">
        <v>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15">
      <c r="A14" s="2"/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117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【786.37】</v>
      </c>
      <c r="I86" s="12" t="str">
        <f>データ!CA6</f>
        <v>【60.65】</v>
      </c>
      <c r="J86" s="12" t="str">
        <f>データ!CL6</f>
        <v>【256.97】</v>
      </c>
      <c r="K86" s="12" t="str">
        <f>データ!CW6</f>
        <v>【61.14】</v>
      </c>
      <c r="L86" s="12" t="str">
        <f>データ!DH6</f>
        <v>【86.91】</v>
      </c>
      <c r="M86" s="12" t="s">
        <v>44</v>
      </c>
      <c r="N86" s="12" t="s">
        <v>44</v>
      </c>
      <c r="O86" s="12" t="str">
        <f>データ!EO6</f>
        <v>【0.03】</v>
      </c>
    </row>
  </sheetData>
  <sheetProtection algorithmName="SHA-512" hashValue="3zBAQMAgLsxka9QZr8F00lhVr9Pl4mdZt5j/kJAvzqmObLuuRwRdpXOrYVP5neixD/1p3SnywlGbtVO9cVy19A==" saltValue="GM6HjNrMgEQi4AxWOBD6k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74641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福島県　泉崎村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94.46</v>
      </c>
      <c r="Q6" s="20">
        <f t="shared" si="3"/>
        <v>100</v>
      </c>
      <c r="R6" s="20">
        <f t="shared" si="3"/>
        <v>3060</v>
      </c>
      <c r="S6" s="20">
        <f t="shared" si="3"/>
        <v>6324</v>
      </c>
      <c r="T6" s="20">
        <f t="shared" si="3"/>
        <v>35.43</v>
      </c>
      <c r="U6" s="20">
        <f t="shared" si="3"/>
        <v>178.49</v>
      </c>
      <c r="V6" s="20">
        <f t="shared" si="3"/>
        <v>5914</v>
      </c>
      <c r="W6" s="20">
        <f t="shared" si="3"/>
        <v>17.3</v>
      </c>
      <c r="X6" s="20">
        <f t="shared" si="3"/>
        <v>341.85</v>
      </c>
      <c r="Y6" s="21">
        <f>IF(Y7="",NA(),Y7)</f>
        <v>86.04</v>
      </c>
      <c r="Z6" s="21">
        <f t="shared" ref="Z6:AH6" si="4">IF(Z7="",NA(),Z7)</f>
        <v>69.58</v>
      </c>
      <c r="AA6" s="21">
        <f t="shared" si="4"/>
        <v>76.650000000000006</v>
      </c>
      <c r="AB6" s="21">
        <f t="shared" si="4"/>
        <v>80.150000000000006</v>
      </c>
      <c r="AC6" s="21">
        <f t="shared" si="4"/>
        <v>84.22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628.41999999999996</v>
      </c>
      <c r="BG6" s="21">
        <f t="shared" ref="BG6:BO6" si="7">IF(BG7="",NA(),BG7)</f>
        <v>554.16</v>
      </c>
      <c r="BH6" s="21">
        <f t="shared" si="7"/>
        <v>474.24</v>
      </c>
      <c r="BI6" s="21">
        <f t="shared" si="7"/>
        <v>412.02</v>
      </c>
      <c r="BJ6" s="21">
        <f t="shared" si="7"/>
        <v>345.69</v>
      </c>
      <c r="BK6" s="21">
        <f t="shared" si="7"/>
        <v>684.74</v>
      </c>
      <c r="BL6" s="21">
        <f t="shared" si="7"/>
        <v>654.91999999999996</v>
      </c>
      <c r="BM6" s="21">
        <f t="shared" si="7"/>
        <v>654.71</v>
      </c>
      <c r="BN6" s="21">
        <f t="shared" si="7"/>
        <v>783.8</v>
      </c>
      <c r="BO6" s="21">
        <f t="shared" si="7"/>
        <v>778.81</v>
      </c>
      <c r="BP6" s="20" t="str">
        <f>IF(BP7="","",IF(BP7="-","【-】","【"&amp;SUBSTITUTE(TEXT(BP7,"#,##0.00"),"-","△")&amp;"】"))</f>
        <v>【786.37】</v>
      </c>
      <c r="BQ6" s="21">
        <f>IF(BQ7="",NA(),BQ7)</f>
        <v>63.25</v>
      </c>
      <c r="BR6" s="21">
        <f t="shared" ref="BR6:BZ6" si="8">IF(BR7="",NA(),BR7)</f>
        <v>64.650000000000006</v>
      </c>
      <c r="BS6" s="21">
        <f t="shared" si="8"/>
        <v>61.69</v>
      </c>
      <c r="BT6" s="21">
        <f t="shared" si="8"/>
        <v>64.239999999999995</v>
      </c>
      <c r="BU6" s="21">
        <f t="shared" si="8"/>
        <v>70.17</v>
      </c>
      <c r="BV6" s="21">
        <f t="shared" si="8"/>
        <v>65.33</v>
      </c>
      <c r="BW6" s="21">
        <f t="shared" si="8"/>
        <v>65.39</v>
      </c>
      <c r="BX6" s="21">
        <f t="shared" si="8"/>
        <v>65.37</v>
      </c>
      <c r="BY6" s="21">
        <f t="shared" si="8"/>
        <v>68.11</v>
      </c>
      <c r="BZ6" s="21">
        <f t="shared" si="8"/>
        <v>67.23</v>
      </c>
      <c r="CA6" s="20" t="str">
        <f>IF(CA7="","",IF(CA7="-","【-】","【"&amp;SUBSTITUTE(TEXT(CA7,"#,##0.00"),"-","△")&amp;"】"))</f>
        <v>【60.65】</v>
      </c>
      <c r="CB6" s="21">
        <f>IF(CB7="",NA(),CB7)</f>
        <v>150</v>
      </c>
      <c r="CC6" s="21">
        <f t="shared" ref="CC6:CK6" si="9">IF(CC7="",NA(),CC7)</f>
        <v>150</v>
      </c>
      <c r="CD6" s="21">
        <f t="shared" si="9"/>
        <v>150</v>
      </c>
      <c r="CE6" s="21">
        <f t="shared" si="9"/>
        <v>150</v>
      </c>
      <c r="CF6" s="21">
        <f t="shared" si="9"/>
        <v>150</v>
      </c>
      <c r="CG6" s="21">
        <f t="shared" si="9"/>
        <v>227.43</v>
      </c>
      <c r="CH6" s="21">
        <f t="shared" si="9"/>
        <v>230.88</v>
      </c>
      <c r="CI6" s="21">
        <f t="shared" si="9"/>
        <v>228.99</v>
      </c>
      <c r="CJ6" s="21">
        <f t="shared" si="9"/>
        <v>222.41</v>
      </c>
      <c r="CK6" s="21">
        <f t="shared" si="9"/>
        <v>228.21</v>
      </c>
      <c r="CL6" s="20" t="str">
        <f>IF(CL7="","",IF(CL7="-","【-】","【"&amp;SUBSTITUTE(TEXT(CL7,"#,##0.00"),"-","△")&amp;"】"))</f>
        <v>【256.97】</v>
      </c>
      <c r="CM6" s="21">
        <f>IF(CM7="",NA(),CM7)</f>
        <v>56.79</v>
      </c>
      <c r="CN6" s="21">
        <f t="shared" ref="CN6:CV6" si="10">IF(CN7="",NA(),CN7)</f>
        <v>61.02</v>
      </c>
      <c r="CO6" s="21">
        <f t="shared" si="10"/>
        <v>61.02</v>
      </c>
      <c r="CP6" s="21">
        <f t="shared" si="10"/>
        <v>61.02</v>
      </c>
      <c r="CQ6" s="21">
        <f t="shared" si="10"/>
        <v>58.43</v>
      </c>
      <c r="CR6" s="21">
        <f t="shared" si="10"/>
        <v>56.01</v>
      </c>
      <c r="CS6" s="21">
        <f t="shared" si="10"/>
        <v>56.72</v>
      </c>
      <c r="CT6" s="21">
        <f t="shared" si="10"/>
        <v>54.06</v>
      </c>
      <c r="CU6" s="21">
        <f t="shared" si="10"/>
        <v>55.26</v>
      </c>
      <c r="CV6" s="21">
        <f t="shared" si="10"/>
        <v>54.54</v>
      </c>
      <c r="CW6" s="20" t="str">
        <f>IF(CW7="","",IF(CW7="-","【-】","【"&amp;SUBSTITUTE(TEXT(CW7,"#,##0.00"),"-","△")&amp;"】"))</f>
        <v>【61.14】</v>
      </c>
      <c r="CX6" s="21">
        <f>IF(CX7="",NA(),CX7)</f>
        <v>97.11</v>
      </c>
      <c r="CY6" s="21">
        <f t="shared" ref="CY6:DG6" si="11">IF(CY7="",NA(),CY7)</f>
        <v>97.08</v>
      </c>
      <c r="CZ6" s="21">
        <f t="shared" si="11"/>
        <v>94.27</v>
      </c>
      <c r="DA6" s="21">
        <f t="shared" si="11"/>
        <v>96.94</v>
      </c>
      <c r="DB6" s="21">
        <f t="shared" si="11"/>
        <v>96.35</v>
      </c>
      <c r="DC6" s="21">
        <f t="shared" si="11"/>
        <v>89.77</v>
      </c>
      <c r="DD6" s="21">
        <f t="shared" si="11"/>
        <v>90.04</v>
      </c>
      <c r="DE6" s="21">
        <f t="shared" si="11"/>
        <v>90.11</v>
      </c>
      <c r="DF6" s="21">
        <f t="shared" si="11"/>
        <v>90.52</v>
      </c>
      <c r="DG6" s="21">
        <f t="shared" si="11"/>
        <v>90.3</v>
      </c>
      <c r="DH6" s="20" t="str">
        <f>IF(DH7="","",IF(DH7="-","【-】","【"&amp;SUBSTITUTE(TEXT(DH7,"#,##0.00"),"-","△")&amp;"】"))</f>
        <v>【86.91】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0.44</v>
      </c>
      <c r="EK6" s="21">
        <f t="shared" si="14"/>
        <v>0.04</v>
      </c>
      <c r="EL6" s="21">
        <f t="shared" si="14"/>
        <v>0.02</v>
      </c>
      <c r="EM6" s="21">
        <f t="shared" si="14"/>
        <v>0.02</v>
      </c>
      <c r="EN6" s="21">
        <f t="shared" si="14"/>
        <v>0.01</v>
      </c>
      <c r="EO6" s="20" t="str">
        <f>IF(EO7="","",IF(EO7="-","【-】","【"&amp;SUBSTITUTE(TEXT(EO7,"#,##0.00"),"-","△")&amp;"】"))</f>
        <v>【0.03】</v>
      </c>
    </row>
    <row r="7" spans="1:145" s="22" customFormat="1" x14ac:dyDescent="0.15">
      <c r="A7" s="14"/>
      <c r="B7" s="23">
        <v>2021</v>
      </c>
      <c r="C7" s="23">
        <v>74641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94.46</v>
      </c>
      <c r="Q7" s="24">
        <v>100</v>
      </c>
      <c r="R7" s="24">
        <v>3060</v>
      </c>
      <c r="S7" s="24">
        <v>6324</v>
      </c>
      <c r="T7" s="24">
        <v>35.43</v>
      </c>
      <c r="U7" s="24">
        <v>178.49</v>
      </c>
      <c r="V7" s="24">
        <v>5914</v>
      </c>
      <c r="W7" s="24">
        <v>17.3</v>
      </c>
      <c r="X7" s="24">
        <v>341.85</v>
      </c>
      <c r="Y7" s="24">
        <v>86.04</v>
      </c>
      <c r="Z7" s="24">
        <v>69.58</v>
      </c>
      <c r="AA7" s="24">
        <v>76.650000000000006</v>
      </c>
      <c r="AB7" s="24">
        <v>80.150000000000006</v>
      </c>
      <c r="AC7" s="24">
        <v>84.22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628.41999999999996</v>
      </c>
      <c r="BG7" s="24">
        <v>554.16</v>
      </c>
      <c r="BH7" s="24">
        <v>474.24</v>
      </c>
      <c r="BI7" s="24">
        <v>412.02</v>
      </c>
      <c r="BJ7" s="24">
        <v>345.69</v>
      </c>
      <c r="BK7" s="24">
        <v>684.74</v>
      </c>
      <c r="BL7" s="24">
        <v>654.91999999999996</v>
      </c>
      <c r="BM7" s="24">
        <v>654.71</v>
      </c>
      <c r="BN7" s="24">
        <v>783.8</v>
      </c>
      <c r="BO7" s="24">
        <v>778.81</v>
      </c>
      <c r="BP7" s="24">
        <v>786.37</v>
      </c>
      <c r="BQ7" s="24">
        <v>63.25</v>
      </c>
      <c r="BR7" s="24">
        <v>64.650000000000006</v>
      </c>
      <c r="BS7" s="24">
        <v>61.69</v>
      </c>
      <c r="BT7" s="24">
        <v>64.239999999999995</v>
      </c>
      <c r="BU7" s="24">
        <v>70.17</v>
      </c>
      <c r="BV7" s="24">
        <v>65.33</v>
      </c>
      <c r="BW7" s="24">
        <v>65.39</v>
      </c>
      <c r="BX7" s="24">
        <v>65.37</v>
      </c>
      <c r="BY7" s="24">
        <v>68.11</v>
      </c>
      <c r="BZ7" s="24">
        <v>67.23</v>
      </c>
      <c r="CA7" s="24">
        <v>60.65</v>
      </c>
      <c r="CB7" s="24">
        <v>150</v>
      </c>
      <c r="CC7" s="24">
        <v>150</v>
      </c>
      <c r="CD7" s="24">
        <v>150</v>
      </c>
      <c r="CE7" s="24">
        <v>150</v>
      </c>
      <c r="CF7" s="24">
        <v>150</v>
      </c>
      <c r="CG7" s="24">
        <v>227.43</v>
      </c>
      <c r="CH7" s="24">
        <v>230.88</v>
      </c>
      <c r="CI7" s="24">
        <v>228.99</v>
      </c>
      <c r="CJ7" s="24">
        <v>222.41</v>
      </c>
      <c r="CK7" s="24">
        <v>228.21</v>
      </c>
      <c r="CL7" s="24">
        <v>256.97000000000003</v>
      </c>
      <c r="CM7" s="24">
        <v>56.79</v>
      </c>
      <c r="CN7" s="24">
        <v>61.02</v>
      </c>
      <c r="CO7" s="24">
        <v>61.02</v>
      </c>
      <c r="CP7" s="24">
        <v>61.02</v>
      </c>
      <c r="CQ7" s="24">
        <v>58.43</v>
      </c>
      <c r="CR7" s="24">
        <v>56.01</v>
      </c>
      <c r="CS7" s="24">
        <v>56.72</v>
      </c>
      <c r="CT7" s="24">
        <v>54.06</v>
      </c>
      <c r="CU7" s="24">
        <v>55.26</v>
      </c>
      <c r="CV7" s="24">
        <v>54.54</v>
      </c>
      <c r="CW7" s="24">
        <v>61.14</v>
      </c>
      <c r="CX7" s="24">
        <v>97.11</v>
      </c>
      <c r="CY7" s="24">
        <v>97.08</v>
      </c>
      <c r="CZ7" s="24">
        <v>94.27</v>
      </c>
      <c r="DA7" s="24">
        <v>96.94</v>
      </c>
      <c r="DB7" s="24">
        <v>96.35</v>
      </c>
      <c r="DC7" s="24">
        <v>89.77</v>
      </c>
      <c r="DD7" s="24">
        <v>90.04</v>
      </c>
      <c r="DE7" s="24">
        <v>90.11</v>
      </c>
      <c r="DF7" s="24">
        <v>90.52</v>
      </c>
      <c r="DG7" s="24">
        <v>90.3</v>
      </c>
      <c r="DH7" s="24">
        <v>86.91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0.44</v>
      </c>
      <c r="EK7" s="24">
        <v>0.04</v>
      </c>
      <c r="EL7" s="24">
        <v>0.02</v>
      </c>
      <c r="EM7" s="24">
        <v>0.02</v>
      </c>
      <c r="EN7" s="24">
        <v>0.01</v>
      </c>
      <c r="EO7" s="24">
        <v>0.03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2023-01-13T00:00:05Z</dcterms:created>
  <dcterms:modified xsi:type="dcterms:W3CDTF">2023-01-24T23:51:57Z</dcterms:modified>
  <cp:category/>
</cp:coreProperties>
</file>