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v00\事務事業共有領域\07_建設課\04_上下水道班\経営比較分析表\令和3年度分\"/>
    </mc:Choice>
  </mc:AlternateContent>
  <workbookProtection workbookAlgorithmName="SHA-512" workbookHashValue="pBIJyPr4JQeEOe4g6+gHcu6ftyLizG5edULOR6tPwSH1jCoCqdkXQx75vI4vUKZKOEMr/Ko+jdHP0Rq4y3iaJg==" workbookSaltValue="u1Qatfo/XstHYRDe48Otw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AT8"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<sst xmlns="http://schemas.openxmlformats.org/spreadsheetml/2006/main" count="236" uniqueCount="121">
  <si>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</si>
  <si>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</si>
  <si>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</si>
  <si>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</si>
  <si>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</si>
  <si>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</si>
  <si>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</si>
  <si>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</si>
  <si>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</si>
  <si>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</si>
  <si>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</si>
  <si>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</si>
  <si>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</si>
  <si>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</si>
  <si>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</si>
  <si>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</si>
  <si>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</si>
  <si>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</si>
  <si>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</si>
  <si>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</si>
  <si>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</si>
  <si>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</si>
  <si>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</si>
  <si>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</si>
  <si>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</si>
  <si>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</si>
  <si>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</si>
  <si>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</si>
  <si>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</si>
  <si>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</si>
  <si>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</si>
  <si>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</si>
  <si>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</si>
  <si>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</si>
  <si>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</si>
  <si>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</si>
  <si>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</si>
  <si>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</si>
  <si>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</si>
  <si>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</si>
  <si>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</si>
  <si>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</si>
  <si>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</si>
  <si>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</si>
  <si>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</si>
  <si>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</si>
  <si>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</si>
  <si>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</si>
  <si>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</si>
  <si>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</si>
  <si>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</si>
  <si>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</si>
  <si>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</si>
  <si>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</si>
  <si>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</si>
  <si>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</si>
  <si>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</si>
  <si>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</si>
  <si>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</si>
  <si>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</si>
  <si>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</si>
  <si>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</si>
  <si>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</si>
  <si>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</si>
  <si>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</si>
  <si>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</si>
  <si>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</si>
  <si>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</si>
  <si>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</si>
  <si>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</si>
  <si>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</si>
  <si>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</si>
  <si>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</si>
  <si>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</si>
  <si>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</si>
  <si>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</si>
  <si>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</si>
  <si>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</si>
  <si>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</si>
  <si>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</si>
  <si>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</si>
  <si>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</si>
  <si>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</si>
  <si>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</si>
  <si>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</si>
  <si>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</si>
  <si>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</si>
  <si>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</si>
  <si>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</si>
  <si>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</si>
  <si>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</si>
  <si>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</si>
  <si>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</si>
  <si>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</si>
  <si>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</si>
  <si>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</si>
  <si>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</si>
  <si>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</si>
  <si>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</si>
  <si>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</si>
  <si>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</si>
  <si>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</si>
  <si>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</si>
  <si>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</si>
  <si>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</si>
  <si>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</si>
  <si>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</si>
  <si>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</si>
  <si>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</si>
  <si>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</si>
  <si>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</si>
  <si>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</si>
  <si>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</si>
  <si>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</si>
  <si>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</si>
  <si>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</si>
  <si>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</si>
  <si>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</si>
  <si>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収益的収支比率に関しては、100％前後で推移はしているが、経費回収率からみると全国平均よりも低く、一般会計繰入金に依存しているのが現状である。
　また、水洗化率も全国平均及び類似団体兵器よりも下回っている。過疎化・少子高齢化の進行に伴い加入を見込むには厳しい状況にある。
　</t>
    <rPh sb="1" eb="4">
      <t>シュウエキテキ</t>
    </rPh>
    <rPh sb="4" eb="6">
      <t>シュウシ</t>
    </rPh>
    <rPh sb="6" eb="8">
      <t>ヒリツ</t>
    </rPh>
    <rPh sb="9" eb="10">
      <t>カン</t>
    </rPh>
    <rPh sb="18" eb="20">
      <t>ゼンゴ</t>
    </rPh>
    <rPh sb="21" eb="23">
      <t>スイイ</t>
    </rPh>
    <rPh sb="30" eb="35">
      <t>ケイヒカイシュウリツ</t>
    </rPh>
    <rPh sb="40" eb="44">
      <t>ゼンコクヘイキン</t>
    </rPh>
    <rPh sb="47" eb="48">
      <t>ヒク</t>
    </rPh>
    <rPh sb="50" eb="57">
      <t>イッパンカイケイクリイレキン</t>
    </rPh>
    <rPh sb="58" eb="60">
      <t>イゾン</t>
    </rPh>
    <rPh sb="66" eb="68">
      <t>ゲンジョウ</t>
    </rPh>
    <phoneticPr fontId="4"/>
  </si>
  <si>
    <t>　処理場及びマンホールポンプ場に関しては、計画を立て修繕を行っているが、5処理場あり中には20年以上経過している処理場もある。古い施設に関しては、計装盤等の大規模改修等も今後控えている。
　管路施設に関しては、管路自体よりもマンホール蓋の劣化が見られ始めているため、計画的に交換していく必要がある。</t>
    <rPh sb="1" eb="4">
      <t>ショリジョウ</t>
    </rPh>
    <rPh sb="4" eb="5">
      <t>オヨ</t>
    </rPh>
    <rPh sb="14" eb="15">
      <t>ジョウ</t>
    </rPh>
    <rPh sb="16" eb="17">
      <t>カン</t>
    </rPh>
    <rPh sb="21" eb="23">
      <t>ケイカク</t>
    </rPh>
    <rPh sb="24" eb="25">
      <t>タ</t>
    </rPh>
    <rPh sb="26" eb="28">
      <t>シュウゼン</t>
    </rPh>
    <rPh sb="29" eb="30">
      <t>オコナ</t>
    </rPh>
    <rPh sb="37" eb="40">
      <t>ショリジョウ</t>
    </rPh>
    <rPh sb="42" eb="43">
      <t>ナカ</t>
    </rPh>
    <rPh sb="47" eb="50">
      <t>ネンイジョウ</t>
    </rPh>
    <rPh sb="50" eb="52">
      <t>ケイカ</t>
    </rPh>
    <rPh sb="56" eb="59">
      <t>ショリジョウ</t>
    </rPh>
    <rPh sb="63" eb="64">
      <t>フル</t>
    </rPh>
    <rPh sb="65" eb="67">
      <t>シセツ</t>
    </rPh>
    <rPh sb="68" eb="69">
      <t>カン</t>
    </rPh>
    <rPh sb="73" eb="77">
      <t>ケイソウバントウ</t>
    </rPh>
    <rPh sb="78" eb="81">
      <t>ダイキボ</t>
    </rPh>
    <rPh sb="81" eb="83">
      <t>カイシュウ</t>
    </rPh>
    <rPh sb="83" eb="84">
      <t>トウ</t>
    </rPh>
    <rPh sb="85" eb="88">
      <t>コンゴヒカ</t>
    </rPh>
    <rPh sb="95" eb="99">
      <t>カンロシセツ</t>
    </rPh>
    <rPh sb="100" eb="101">
      <t>カン</t>
    </rPh>
    <phoneticPr fontId="4"/>
  </si>
  <si>
    <t>　供用開始後17～23年経過しているため、企業債の償還額は減ってきているが、5処理場あるため修繕費は多額となっており、今後も維持していくための経費も必要となってくる。
　また、少子高齢化・過疎化により使用料収入も減少し財源が少なくなってくる。
　今後、必要となる財源を確保するためにも、約3割の未加入者の加入促進を図るほか、使用料の見直しを実施し最適整備構想などを活用し計画的な経営に努める。</t>
    <rPh sb="1" eb="6">
      <t>キョウヨウカイシゴ</t>
    </rPh>
    <rPh sb="11" eb="12">
      <t>ネン</t>
    </rPh>
    <rPh sb="12" eb="14">
      <t>ケイカ</t>
    </rPh>
    <rPh sb="21" eb="24">
      <t>キギョウサイ</t>
    </rPh>
    <rPh sb="25" eb="28">
      <t>ショウカンガク</t>
    </rPh>
    <rPh sb="29" eb="30">
      <t>ヘ</t>
    </rPh>
    <rPh sb="39" eb="42">
      <t>ショリジョウ</t>
    </rPh>
    <rPh sb="46" eb="49">
      <t>シュウゼンヒ</t>
    </rPh>
    <rPh sb="50" eb="52">
      <t>タガク</t>
    </rPh>
    <rPh sb="59" eb="61">
      <t>コンゴ</t>
    </rPh>
    <rPh sb="62" eb="64">
      <t>イジ</t>
    </rPh>
    <rPh sb="71" eb="73">
      <t>ケイヒ</t>
    </rPh>
    <rPh sb="74" eb="76">
      <t>ヒツヨウ</t>
    </rPh>
    <rPh sb="88" eb="93">
      <t>ショウシコウレイカ</t>
    </rPh>
    <rPh sb="94" eb="97">
      <t>カソカ</t>
    </rPh>
    <rPh sb="100" eb="103">
      <t>シヨウリョウ</t>
    </rPh>
    <rPh sb="103" eb="105">
      <t>シュウニュウ</t>
    </rPh>
    <rPh sb="106" eb="108">
      <t>ゲンショウ</t>
    </rPh>
    <rPh sb="109" eb="111">
      <t>ザイゲン</t>
    </rPh>
    <rPh sb="112" eb="113">
      <t>スク</t>
    </rPh>
    <rPh sb="123" eb="125">
      <t>コンゴ</t>
    </rPh>
    <rPh sb="126" eb="128">
      <t>ヒツヨウ</t>
    </rPh>
    <rPh sb="131" eb="133">
      <t>ザイゲン</t>
    </rPh>
    <rPh sb="134" eb="136">
      <t>カクホ</t>
    </rPh>
    <rPh sb="143" eb="144">
      <t>ヤク</t>
    </rPh>
    <rPh sb="145" eb="146">
      <t>ワリ</t>
    </rPh>
    <rPh sb="147" eb="151">
      <t>ミカニュウシャ</t>
    </rPh>
    <rPh sb="152" eb="156">
      <t>カニュウソクシン</t>
    </rPh>
    <rPh sb="157" eb="158">
      <t>ハカ</t>
    </rPh>
    <rPh sb="162" eb="165">
      <t>シヨウリョウ</t>
    </rPh>
    <rPh sb="166" eb="168">
      <t>ミナオ</t>
    </rPh>
    <rPh sb="170" eb="172">
      <t>ジッシ</t>
    </rPh>
    <rPh sb="173" eb="179">
      <t>サイテキセイビコウソウ</t>
    </rPh>
    <rPh sb="182" eb="184">
      <t>カツヨウ</t>
    </rPh>
    <rPh sb="185" eb="188">
      <t>ケイカクテキ</t>
    </rPh>
    <rPh sb="189" eb="191">
      <t>ケイエイ</t>
    </rPh>
    <rPh sb="192" eb="19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</si>
</sst>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CB-4471-A716-20B19D625A5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05CB-4471-A716-20B19D625A5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formatCode="#,##0.00;&quot;△&quot;#,##0.00">
                  <c:v>0</c:v>
                </c:pt>
                <c:pt idx="1">
                  <c:v>45.53</c:v>
                </c:pt>
                <c:pt idx="2">
                  <c:v>44.72</c:v>
                </c:pt>
                <c:pt idx="3">
                  <c:v>45.33</c:v>
                </c:pt>
                <c:pt idx="4">
                  <c:v>44.92</c:v>
                </c:pt>
              </c:numCache>
            </c:numRef>
          </c:val>
          <c:extLst>
            <c:ext xmlns:c16="http://schemas.microsoft.com/office/drawing/2014/chart" uri="{C3380CC4-5D6E-409C-BE32-E72D297353CC}">
              <c16:uniqueId val="{00000000-A146-4EF2-80E1-AC50528554D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A146-4EF2-80E1-AC50528554D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80</c:v>
                </c:pt>
                <c:pt idx="1">
                  <c:v>77.06</c:v>
                </c:pt>
                <c:pt idx="2">
                  <c:v>73.459999999999994</c:v>
                </c:pt>
                <c:pt idx="3">
                  <c:v>72.44</c:v>
                </c:pt>
                <c:pt idx="4">
                  <c:v>75.25</c:v>
                </c:pt>
              </c:numCache>
            </c:numRef>
          </c:val>
          <c:extLst>
            <c:ext xmlns:c16="http://schemas.microsoft.com/office/drawing/2014/chart" uri="{C3380CC4-5D6E-409C-BE32-E72D297353CC}">
              <c16:uniqueId val="{00000000-4122-4B0D-805A-B938CBFA832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4122-4B0D-805A-B938CBFA832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92.9</c:v>
                </c:pt>
                <c:pt idx="1">
                  <c:v>100.5</c:v>
                </c:pt>
                <c:pt idx="2">
                  <c:v>101</c:v>
                </c:pt>
                <c:pt idx="3">
                  <c:v>101.27</c:v>
                </c:pt>
                <c:pt idx="4">
                  <c:v>99.81</c:v>
                </c:pt>
              </c:numCache>
            </c:numRef>
          </c:val>
          <c:extLst>
            <c:ext xmlns:c16="http://schemas.microsoft.com/office/drawing/2014/chart" uri="{C3380CC4-5D6E-409C-BE32-E72D297353CC}">
              <c16:uniqueId val="{00000000-1681-4945-9496-F8C9B34858F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81-4945-9496-F8C9B34858F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B1-4A9C-B7F5-A31EAF60165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B1-4A9C-B7F5-A31EAF60165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E9-4118-BD9C-2C41FD736E3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E9-4118-BD9C-2C41FD736E3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FD-44C1-9F72-F3DE62B2402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FD-44C1-9F72-F3DE62B2402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83-4EFD-A50F-2134B7B0D1C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83-4EFD-A50F-2134B7B0D1C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3304.69</c:v>
                </c:pt>
                <c:pt idx="1">
                  <c:v>2941.29</c:v>
                </c:pt>
                <c:pt idx="2">
                  <c:v>2648.93</c:v>
                </c:pt>
                <c:pt idx="3">
                  <c:v>2340.58</c:v>
                </c:pt>
                <c:pt idx="4">
                  <c:v>2136.66</c:v>
                </c:pt>
              </c:numCache>
            </c:numRef>
          </c:val>
          <c:extLst>
            <c:ext xmlns:c16="http://schemas.microsoft.com/office/drawing/2014/chart" uri="{C3380CC4-5D6E-409C-BE32-E72D297353CC}">
              <c16:uniqueId val="{00000000-4DA3-4DBE-B358-7954B264FEC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4DA3-4DBE-B358-7954B264FEC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32.68</c:v>
                </c:pt>
                <c:pt idx="1">
                  <c:v>29.77</c:v>
                </c:pt>
                <c:pt idx="2">
                  <c:v>35.32</c:v>
                </c:pt>
                <c:pt idx="3">
                  <c:v>22.12</c:v>
                </c:pt>
                <c:pt idx="4">
                  <c:v>26.96</c:v>
                </c:pt>
              </c:numCache>
            </c:numRef>
          </c:val>
          <c:extLst>
            <c:ext xmlns:c16="http://schemas.microsoft.com/office/drawing/2014/chart" uri="{C3380CC4-5D6E-409C-BE32-E72D297353CC}">
              <c16:uniqueId val="{00000000-C42B-4531-AF46-AD8F43E6BE1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C42B-4531-AF46-AD8F43E6BE1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450.83</c:v>
                </c:pt>
                <c:pt idx="1">
                  <c:v>525.92999999999995</c:v>
                </c:pt>
                <c:pt idx="2">
                  <c:v>448.51</c:v>
                </c:pt>
                <c:pt idx="3">
                  <c:v>715.9</c:v>
                </c:pt>
                <c:pt idx="4">
                  <c:v>587.66</c:v>
                </c:pt>
              </c:numCache>
            </c:numRef>
          </c:val>
          <c:extLst>
            <c:ext xmlns:c16="http://schemas.microsoft.com/office/drawing/2014/chart" uri="{C3380CC4-5D6E-409C-BE32-E72D297353CC}">
              <c16:uniqueId val="{00000000-8015-4EE0-9F73-BB513ACAFA0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8015-4EE0-9F73-BB513ACAFA0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柳津町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3135</v>
      </c>
      <c r="AM8" s="37"/>
      <c r="AN8" s="37"/>
      <c r="AO8" s="37"/>
      <c r="AP8" s="37"/>
      <c r="AQ8" s="37"/>
      <c r="AR8" s="37"/>
      <c r="AS8" s="37"/>
      <c r="AT8" s="38">
        <f>データ!T6</f>
        <v>175.82</v>
      </c>
      <c r="AU8" s="38"/>
      <c r="AV8" s="38"/>
      <c r="AW8" s="38"/>
      <c r="AX8" s="38"/>
      <c r="AY8" s="38"/>
      <c r="AZ8" s="38"/>
      <c r="BA8" s="38"/>
      <c r="BB8" s="38">
        <f>データ!U6</f>
        <v>17.829999999999998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31.81</v>
      </c>
      <c r="Q10" s="38"/>
      <c r="R10" s="38"/>
      <c r="S10" s="38"/>
      <c r="T10" s="38"/>
      <c r="U10" s="38"/>
      <c r="V10" s="38"/>
      <c r="W10" s="38">
        <f>データ!Q6</f>
        <v>100</v>
      </c>
      <c r="X10" s="38"/>
      <c r="Y10" s="38"/>
      <c r="Z10" s="38"/>
      <c r="AA10" s="38"/>
      <c r="AB10" s="38"/>
      <c r="AC10" s="38"/>
      <c r="AD10" s="37">
        <f>データ!R6</f>
        <v>3780</v>
      </c>
      <c r="AE10" s="37"/>
      <c r="AF10" s="37"/>
      <c r="AG10" s="37"/>
      <c r="AH10" s="37"/>
      <c r="AI10" s="37"/>
      <c r="AJ10" s="37"/>
      <c r="AK10" s="2"/>
      <c r="AL10" s="37">
        <f>データ!V6</f>
        <v>982</v>
      </c>
      <c r="AM10" s="37"/>
      <c r="AN10" s="37"/>
      <c r="AO10" s="37"/>
      <c r="AP10" s="37"/>
      <c r="AQ10" s="37"/>
      <c r="AR10" s="37"/>
      <c r="AS10" s="37"/>
      <c r="AT10" s="38">
        <f>データ!W6</f>
        <v>0.52</v>
      </c>
      <c r="AU10" s="38"/>
      <c r="AV10" s="38"/>
      <c r="AW10" s="38"/>
      <c r="AX10" s="38"/>
      <c r="AY10" s="38"/>
      <c r="AZ10" s="38"/>
      <c r="BA10" s="38"/>
      <c r="BB10" s="38">
        <f>データ!X6</f>
        <v>1888.46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Pk1I79LaxgGZc6e9GoK5uVttiEY/eE7qOJm9bJ5CH6ZdFv2tPS0kMtz3I3KYi3s8c0Lmt6bsa79ti91ESttB5w==" saltValue="lnOa4ypGA9/6rmvgeSdjB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74233</v>
      </c>
      <c r="D6" s="19">
        <f t="shared" si="3"/>
        <v>47</v>
      </c>
      <c r="E6" s="19">
        <f t="shared" si="3"/>
        <v>17</v>
      </c>
      <c r="F6" s="19">
        <f t="shared" si="3"/>
        <v>5</v>
      </c>
      <c r="G6" s="19">
        <f t="shared" si="3"/>
        <v>0</v>
      </c>
      <c r="H6" s="19" t="str">
        <f t="shared" si="3"/>
        <v>福島県　柳津町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31.81</v>
      </c>
      <c r="Q6" s="20">
        <f t="shared" si="3"/>
        <v>100</v>
      </c>
      <c r="R6" s="20">
        <f t="shared" si="3"/>
        <v>3780</v>
      </c>
      <c r="S6" s="20">
        <f t="shared" si="3"/>
        <v>3135</v>
      </c>
      <c r="T6" s="20">
        <f t="shared" si="3"/>
        <v>175.82</v>
      </c>
      <c r="U6" s="20">
        <f t="shared" si="3"/>
        <v>17.829999999999998</v>
      </c>
      <c r="V6" s="20">
        <f t="shared" si="3"/>
        <v>982</v>
      </c>
      <c r="W6" s="20">
        <f t="shared" si="3"/>
        <v>0.52</v>
      </c>
      <c r="X6" s="20">
        <f t="shared" si="3"/>
        <v>1888.46</v>
      </c>
      <c r="Y6" s="21">
        <f>IF(Y7="",NA(),Y7)</f>
        <v>92.9</v>
      </c>
      <c r="Z6" s="21">
        <f t="shared" ref="Z6:AH6" si="4">IF(Z7="",NA(),Z7)</f>
        <v>100.5</v>
      </c>
      <c r="AA6" s="21">
        <f t="shared" si="4"/>
        <v>101</v>
      </c>
      <c r="AB6" s="21">
        <f t="shared" si="4"/>
        <v>101.27</v>
      </c>
      <c r="AC6" s="21">
        <f t="shared" si="4"/>
        <v>99.81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3304.69</v>
      </c>
      <c r="BG6" s="21">
        <f t="shared" ref="BG6:BO6" si="7">IF(BG7="",NA(),BG7)</f>
        <v>2941.29</v>
      </c>
      <c r="BH6" s="21">
        <f t="shared" si="7"/>
        <v>2648.93</v>
      </c>
      <c r="BI6" s="21">
        <f t="shared" si="7"/>
        <v>2340.58</v>
      </c>
      <c r="BJ6" s="21">
        <f t="shared" si="7"/>
        <v>2136.66</v>
      </c>
      <c r="BK6" s="21">
        <f t="shared" si="7"/>
        <v>855.8</v>
      </c>
      <c r="BL6" s="21">
        <f t="shared" si="7"/>
        <v>789.46</v>
      </c>
      <c r="BM6" s="21">
        <f t="shared" si="7"/>
        <v>826.83</v>
      </c>
      <c r="BN6" s="21">
        <f t="shared" si="7"/>
        <v>867.83</v>
      </c>
      <c r="BO6" s="21">
        <f t="shared" si="7"/>
        <v>791.76</v>
      </c>
      <c r="BP6" s="20" t="str">
        <f>IF(BP7="","",IF(BP7="-","【-】","【"&amp;SUBSTITUTE(TEXT(BP7,"#,##0.00"),"-","△")&amp;"】"))</f>
        <v>【786.37】</v>
      </c>
      <c r="BQ6" s="21">
        <f>IF(BQ7="",NA(),BQ7)</f>
        <v>32.68</v>
      </c>
      <c r="BR6" s="21">
        <f t="shared" ref="BR6:BZ6" si="8">IF(BR7="",NA(),BR7)</f>
        <v>29.77</v>
      </c>
      <c r="BS6" s="21">
        <f t="shared" si="8"/>
        <v>35.32</v>
      </c>
      <c r="BT6" s="21">
        <f t="shared" si="8"/>
        <v>22.12</v>
      </c>
      <c r="BU6" s="21">
        <f t="shared" si="8"/>
        <v>26.96</v>
      </c>
      <c r="BV6" s="21">
        <f t="shared" si="8"/>
        <v>59.8</v>
      </c>
      <c r="BW6" s="21">
        <f t="shared" si="8"/>
        <v>57.77</v>
      </c>
      <c r="BX6" s="21">
        <f t="shared" si="8"/>
        <v>57.31</v>
      </c>
      <c r="BY6" s="21">
        <f t="shared" si="8"/>
        <v>57.08</v>
      </c>
      <c r="BZ6" s="21">
        <f t="shared" si="8"/>
        <v>56.26</v>
      </c>
      <c r="CA6" s="20" t="str">
        <f>IF(CA7="","",IF(CA7="-","【-】","【"&amp;SUBSTITUTE(TEXT(CA7,"#,##0.00"),"-","△")&amp;"】"))</f>
        <v>【60.65】</v>
      </c>
      <c r="CB6" s="21">
        <f>IF(CB7="",NA(),CB7)</f>
        <v>450.83</v>
      </c>
      <c r="CC6" s="21">
        <f t="shared" ref="CC6:CK6" si="9">IF(CC7="",NA(),CC7)</f>
        <v>525.92999999999995</v>
      </c>
      <c r="CD6" s="21">
        <f t="shared" si="9"/>
        <v>448.51</v>
      </c>
      <c r="CE6" s="21">
        <f t="shared" si="9"/>
        <v>715.9</v>
      </c>
      <c r="CF6" s="21">
        <f t="shared" si="9"/>
        <v>587.66</v>
      </c>
      <c r="CG6" s="21">
        <f t="shared" si="9"/>
        <v>263.76</v>
      </c>
      <c r="CH6" s="21">
        <f t="shared" si="9"/>
        <v>274.35000000000002</v>
      </c>
      <c r="CI6" s="21">
        <f t="shared" si="9"/>
        <v>273.52</v>
      </c>
      <c r="CJ6" s="21">
        <f t="shared" si="9"/>
        <v>274.99</v>
      </c>
      <c r="CK6" s="21">
        <f t="shared" si="9"/>
        <v>282.08999999999997</v>
      </c>
      <c r="CL6" s="20" t="str">
        <f>IF(CL7="","",IF(CL7="-","【-】","【"&amp;SUBSTITUTE(TEXT(CL7,"#,##0.00"),"-","△")&amp;"】"))</f>
        <v>【256.97】</v>
      </c>
      <c r="CM6" s="20">
        <f>IF(CM7="",NA(),CM7)</f>
        <v>0</v>
      </c>
      <c r="CN6" s="21">
        <f t="shared" ref="CN6:CV6" si="10">IF(CN7="",NA(),CN7)</f>
        <v>45.53</v>
      </c>
      <c r="CO6" s="21">
        <f t="shared" si="10"/>
        <v>44.72</v>
      </c>
      <c r="CP6" s="21">
        <f t="shared" si="10"/>
        <v>45.33</v>
      </c>
      <c r="CQ6" s="21">
        <f t="shared" si="10"/>
        <v>44.92</v>
      </c>
      <c r="CR6" s="21">
        <f t="shared" si="10"/>
        <v>51.75</v>
      </c>
      <c r="CS6" s="21">
        <f t="shared" si="10"/>
        <v>50.68</v>
      </c>
      <c r="CT6" s="21">
        <f t="shared" si="10"/>
        <v>50.14</v>
      </c>
      <c r="CU6" s="21">
        <f t="shared" si="10"/>
        <v>54.83</v>
      </c>
      <c r="CV6" s="21">
        <f t="shared" si="10"/>
        <v>66.53</v>
      </c>
      <c r="CW6" s="20" t="str">
        <f>IF(CW7="","",IF(CW7="-","【-】","【"&amp;SUBSTITUTE(TEXT(CW7,"#,##0.00"),"-","△")&amp;"】"))</f>
        <v>【61.14】</v>
      </c>
      <c r="CX6" s="21">
        <f>IF(CX7="",NA(),CX7)</f>
        <v>80</v>
      </c>
      <c r="CY6" s="21">
        <f t="shared" ref="CY6:DG6" si="11">IF(CY7="",NA(),CY7)</f>
        <v>77.06</v>
      </c>
      <c r="CZ6" s="21">
        <f t="shared" si="11"/>
        <v>73.459999999999994</v>
      </c>
      <c r="DA6" s="21">
        <f t="shared" si="11"/>
        <v>72.44</v>
      </c>
      <c r="DB6" s="21">
        <f t="shared" si="11"/>
        <v>75.25</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74233</v>
      </c>
      <c r="D7" s="23">
        <v>47</v>
      </c>
      <c r="E7" s="23">
        <v>17</v>
      </c>
      <c r="F7" s="23">
        <v>5</v>
      </c>
      <c r="G7" s="23">
        <v>0</v>
      </c>
      <c r="H7" s="23" t="s">
        <v>98</v>
      </c>
      <c r="I7" s="23" t="s">
        <v>99</v>
      </c>
      <c r="J7" s="23" t="s">
        <v>100</v>
      </c>
      <c r="K7" s="23" t="s">
        <v>101</v>
      </c>
      <c r="L7" s="23" t="s">
        <v>102</v>
      </c>
      <c r="M7" s="23" t="s">
        <v>103</v>
      </c>
      <c r="N7" s="24" t="s">
        <v>104</v>
      </c>
      <c r="O7" s="24" t="s">
        <v>105</v>
      </c>
      <c r="P7" s="24">
        <v>31.81</v>
      </c>
      <c r="Q7" s="24">
        <v>100</v>
      </c>
      <c r="R7" s="24">
        <v>3780</v>
      </c>
      <c r="S7" s="24">
        <v>3135</v>
      </c>
      <c r="T7" s="24">
        <v>175.82</v>
      </c>
      <c r="U7" s="24">
        <v>17.829999999999998</v>
      </c>
      <c r="V7" s="24">
        <v>982</v>
      </c>
      <c r="W7" s="24">
        <v>0.52</v>
      </c>
      <c r="X7" s="24">
        <v>1888.46</v>
      </c>
      <c r="Y7" s="24">
        <v>92.9</v>
      </c>
      <c r="Z7" s="24">
        <v>100.5</v>
      </c>
      <c r="AA7" s="24">
        <v>101</v>
      </c>
      <c r="AB7" s="24">
        <v>101.27</v>
      </c>
      <c r="AC7" s="24">
        <v>99.81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3304.69</v>
      </c>
      <c r="BG7" s="24">
        <v>2941.29</v>
      </c>
      <c r="BH7" s="24">
        <v>2648.93</v>
      </c>
      <c r="BI7" s="24">
        <v>2340.58</v>
      </c>
      <c r="BJ7" s="24">
        <v>2136.66</v>
      </c>
      <c r="BK7" s="24">
        <v>855.8</v>
      </c>
      <c r="BL7" s="24">
        <v>789.46</v>
      </c>
      <c r="BM7" s="24">
        <v>826.83</v>
      </c>
      <c r="BN7" s="24">
        <v>867.83</v>
      </c>
      <c r="BO7" s="24">
        <v>791.76</v>
      </c>
      <c r="BP7" s="24">
        <v>786.37</v>
      </c>
      <c r="BQ7" s="24">
        <v>32.68</v>
      </c>
      <c r="BR7" s="24">
        <v>29.77</v>
      </c>
      <c r="BS7" s="24">
        <v>35.32</v>
      </c>
      <c r="BT7" s="24">
        <v>22.12</v>
      </c>
      <c r="BU7" s="24">
        <v>26.96</v>
      </c>
      <c r="BV7" s="24">
        <v>59.8</v>
      </c>
      <c r="BW7" s="24">
        <v>57.77</v>
      </c>
      <c r="BX7" s="24">
        <v>57.31</v>
      </c>
      <c r="BY7" s="24">
        <v>57.08</v>
      </c>
      <c r="BZ7" s="24">
        <v>56.26</v>
      </c>
      <c r="CA7" s="24">
        <v>60.65</v>
      </c>
      <c r="CB7" s="24">
        <v>450.83</v>
      </c>
      <c r="CC7" s="24">
        <v>525.92999999999995</v>
      </c>
      <c r="CD7" s="24">
        <v>448.51</v>
      </c>
      <c r="CE7" s="24">
        <v>715.9</v>
      </c>
      <c r="CF7" s="24">
        <v>587.66</v>
      </c>
      <c r="CG7" s="24">
        <v>263.76</v>
      </c>
      <c r="CH7" s="24">
        <v>274.35000000000002</v>
      </c>
      <c r="CI7" s="24">
        <v>273.52</v>
      </c>
      <c r="CJ7" s="24">
        <v>274.99</v>
      </c>
      <c r="CK7" s="24">
        <v>282.08999999999997</v>
      </c>
      <c r="CL7" s="24">
        <v>256.97000000000003</v>
      </c>
      <c r="CM7" s="24">
        <v>0</v>
      </c>
      <c r="CN7" s="24">
        <v>45.53</v>
      </c>
      <c r="CO7" s="24">
        <v>44.72</v>
      </c>
      <c r="CP7" s="24">
        <v>45.33</v>
      </c>
      <c r="CQ7" s="24">
        <v>44.92</v>
      </c>
      <c r="CR7" s="24">
        <v>51.75</v>
      </c>
      <c r="CS7" s="24">
        <v>50.68</v>
      </c>
      <c r="CT7" s="24">
        <v>50.14</v>
      </c>
      <c r="CU7" s="24">
        <v>54.83</v>
      </c>
      <c r="CV7" s="24">
        <v>66.53</v>
      </c>
      <c r="CW7" s="24">
        <v>61.14</v>
      </c>
      <c r="CX7" s="24">
        <v>80</v>
      </c>
      <c r="CY7" s="24">
        <v>77.06</v>
      </c>
      <c r="CZ7" s="24">
        <v>73.459999999999994</v>
      </c>
      <c r="DA7" s="24">
        <v>72.44</v>
      </c>
      <c r="DB7" s="24">
        <v>75.25</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雄一</cp:lastModifiedBy>
  <cp:lastPrinted>2023-02-13T00:38:57Z</cp:lastPrinted>
  <dcterms:created xsi:type="dcterms:W3CDTF">2023-01-13T00:00:02Z</dcterms:created>
  <dcterms:modified xsi:type="dcterms:W3CDTF">2023-02-13T00:38:57Z</dcterms:modified>
  <cp:category/>
</cp:coreProperties>
</file>