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45.100\共有\02_企画財務課\0202_財務係\18_起債・交付税等\01 財政一般文書\R04\R050112_【照会_市町村財政課1月27日（金）期限】公営企業に係る経営比較分析表（令和３年度決算）の分析等について\02_回答\下水道\"/>
    </mc:Choice>
  </mc:AlternateContent>
  <workbookProtection workbookAlgorithmName="SHA-512" workbookHashValue="TshFhPG9eOoncvtw94pFDMorQ7H1dEwSxEyYEdvReJiZr7UJxNwh3bbu6b2aC+KkaEyJTQ8OguPZTsAtnxEMvA==" workbookSaltValue="0fdb/5BN36nby2HFiElOMw==" workbookSpinCount="100000" lockStructure="1"/>
  <bookViews>
    <workbookView xWindow="0" yWindow="0" windowWidth="19200" windowHeight="114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<sst xmlns="http://schemas.openxmlformats.org/spreadsheetml/2006/main" count="319" uniqueCount="116">
  <si>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</si>
  <si>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</si>
  <si>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</si>
  <si>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</si>
  <si>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</si>
  <si>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</si>
  <si>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</si>
  <si>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</si>
  <si>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</si>
  <si>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</si>
  <si>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</si>
  <si>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</si>
  <si>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</si>
  <si>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</si>
  <si>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</si>
  <si>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</si>
  <si>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</si>
  <si>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</si>
  <si>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</si>
  <si>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</si>
  <si>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</si>
  <si>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</si>
  <si>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</si>
  <si>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</si>
  <si>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</si>
  <si>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</si>
  <si>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</si>
  <si>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</si>
  <si>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</si>
  <si>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</si>
  <si>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</si>
  <si>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</si>
  <si>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</si>
  <si>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</si>
  <si>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</si>
  <si>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</si>
  <si>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</si>
  <si>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</si>
  <si>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</si>
  <si>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</si>
  <si>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</si>
  <si>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</si>
  <si>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</si>
  <si>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</si>
  <si>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</si>
  <si>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</si>
  <si>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</si>
  <si>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</si>
  <si>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</si>
  <si>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</si>
  <si>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</si>
  <si>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</si>
  <si>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</si>
  <si>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</si>
  <si>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</si>
  <si>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</si>
  <si>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</si>
  <si>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</si>
  <si>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</si>
  <si>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</si>
  <si>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</si>
  <si>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</si>
  <si>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</si>
  <si>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</si>
  <si>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</si>
  <si>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</si>
  <si>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</si>
  <si>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</si>
  <si>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</si>
  <si>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</si>
  <si>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</si>
  <si>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</si>
  <si>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</si>
  <si>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</si>
  <si>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</si>
  <si>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</si>
  <si>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</si>
  <si>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</si>
  <si>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</si>
  <si>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</si>
  <si>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</si>
  <si>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</si>
  <si>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</si>
  <si>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</si>
  <si>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</si>
  <si>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</si>
  <si>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</si>
  <si>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</si>
  <si>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</si>
  <si>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</si>
  <si>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</si>
  <si>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</si>
  <si>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</si>
  <si>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</si>
  <si>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</si>
  <si>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</si>
  <si>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</si>
  <si>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</si>
  <si>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</si>
  <si>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</si>
  <si>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</si>
  <si>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</si>
  <si>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</si>
  <si>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</si>
  <si>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</si>
  <si>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</si>
  <si>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</si>
  <si>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</si>
  <si>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</si>
  <si>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</si>
  <si>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</si>
  <si>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</si>
  <si>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</si>
  <si>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費回収率、汚水処理減価については理想的な推移といえるものの、企業債償還額が大きく、一般会計負担金に頼らざるを得ない状況となっている。法適用会計となり独立採算が求められ、さらには老朽化した施設更新も迫っていることから、接続率の向上と適正料金の検討を行い健全な経営に努めなければならない。</t>
    <rPh sb="1" eb="3">
      <t>ケイヒ</t>
    </rPh>
    <rPh sb="3" eb="6">
      <t>カイシュウリツ</t>
    </rPh>
    <rPh sb="7" eb="13">
      <t>オスイショリゲンカ</t>
    </rPh>
    <rPh sb="18" eb="21">
      <t>リソウテキ</t>
    </rPh>
    <rPh sb="22" eb="24">
      <t>スイイ</t>
    </rPh>
    <phoneticPr fontId="4"/>
  </si>
  <si>
    <t>　平成10年以降5つの処理施設が供用開始されたことから、現在管渠については耐用年数に達してはいないが、処理施設の設備については、ほとんどが耐用年数を迎えており、本来であれば更新するところであるが、不具合発生の都度、オーバーホール等で対応している状況である。ストックマネジメント計画により計画的、効率的な管理に努めることとしている。</t>
    <rPh sb="1" eb="3">
      <t>ヘイセイ</t>
    </rPh>
    <rPh sb="6" eb="8">
      <t>イコウ</t>
    </rPh>
    <rPh sb="11" eb="15">
      <t>ショリシセツ</t>
    </rPh>
    <phoneticPr fontId="4"/>
  </si>
  <si>
    <t>①経常収支比率は、使用料に対し、浄化センターに係る維持管理費及び減価償却費等に係る支出が上回っているため１００％を切っている。経費回収率も１００％を下回っているため、使用料改定等の経営改善が必要である。
②累積欠損金比率は、平均値よりも下回っているが、健全な経営を持続していくためにもより一層の経営努力をしなければならない。
③流動比率については、多額の企業債償還金が有り平均値よりも大きく下回っている。
④企業債残高対事業規模比率は平均値よりも大きく下回っているため、早急な使用料改定が必要となっている。
⑤経費回収率は平均値を平均値よりも上回っているものの、100%以上となるよう接続率向上と汚水処理費の削減に努めることとする。
⑥汚水処理原価は平均値よりも下回っており、さらなる経費削減に努めることとする。
⑦施設利用率は、平均値よりも低いく、⑧水洗化率も平均値よりも低い状況であることから、接続率の向上に努めなければならない。
　</t>
    <rPh sb="103" eb="108">
      <t>ルイセキケッソンキン</t>
    </rPh>
    <rPh sb="108" eb="110">
      <t>ヒリツ</t>
    </rPh>
    <rPh sb="118" eb="120">
      <t>シタマワ</t>
    </rPh>
    <rPh sb="126" eb="128">
      <t>ケンゼン</t>
    </rPh>
    <rPh sb="129" eb="131">
      <t>ケイエイ</t>
    </rPh>
    <rPh sb="132" eb="134">
      <t>ジゾク</t>
    </rPh>
    <rPh sb="144" eb="146">
      <t>イッソウ</t>
    </rPh>
    <rPh sb="147" eb="149">
      <t>ケイエイ</t>
    </rPh>
    <rPh sb="149" eb="151">
      <t>ドリョク</t>
    </rPh>
    <rPh sb="164" eb="166">
      <t>リュウドウ</t>
    </rPh>
    <rPh sb="166" eb="168">
      <t>ヒリツ</t>
    </rPh>
    <rPh sb="174" eb="176">
      <t>タガク</t>
    </rPh>
    <rPh sb="177" eb="180">
      <t>キギョウサイ</t>
    </rPh>
    <rPh sb="180" eb="183">
      <t>ショウカンキン</t>
    </rPh>
    <rPh sb="184" eb="185">
      <t>ア</t>
    </rPh>
    <rPh sb="186" eb="189">
      <t>ヘイキンチ</t>
    </rPh>
    <rPh sb="192" eb="193">
      <t>オオ</t>
    </rPh>
    <rPh sb="195" eb="197">
      <t>シタマワ</t>
    </rPh>
    <rPh sb="204" eb="207">
      <t>キギョウサイ</t>
    </rPh>
    <rPh sb="207" eb="209">
      <t>ザンダカ</t>
    </rPh>
    <rPh sb="209" eb="210">
      <t>タイ</t>
    </rPh>
    <rPh sb="210" eb="214">
      <t>ジギョウキボ</t>
    </rPh>
    <rPh sb="214" eb="216">
      <t>ヒリツ</t>
    </rPh>
    <rPh sb="217" eb="220">
      <t>ヘイキンチ</t>
    </rPh>
    <rPh sb="223" eb="224">
      <t>オオ</t>
    </rPh>
    <rPh sb="226" eb="228">
      <t>シタマワ</t>
    </rPh>
    <rPh sb="265" eb="268">
      <t>ヘイキンチ</t>
    </rPh>
    <rPh sb="271" eb="273">
      <t>ウワマワ</t>
    </rPh>
    <rPh sb="285" eb="287">
      <t>イジョウ</t>
    </rPh>
    <rPh sb="292" eb="295">
      <t>セツゾクリツ</t>
    </rPh>
    <rPh sb="295" eb="297">
      <t>コウジョウ</t>
    </rPh>
    <rPh sb="307" eb="308">
      <t>ツト</t>
    </rPh>
    <rPh sb="342" eb="344">
      <t>ケイヒ</t>
    </rPh>
    <rPh sb="344" eb="346">
      <t>サクゲン</t>
    </rPh>
    <rPh sb="347" eb="348">
      <t>ツト</t>
    </rPh>
    <rPh sb="358" eb="360">
      <t>シセツ</t>
    </rPh>
    <rPh sb="360" eb="363">
      <t>リヨウリツ</t>
    </rPh>
    <rPh sb="365" eb="368">
      <t>ヘイキンチ</t>
    </rPh>
    <rPh sb="371" eb="372">
      <t>ヒク</t>
    </rPh>
    <rPh sb="376" eb="380">
      <t>スイセンカリツ</t>
    </rPh>
    <rPh sb="381" eb="384">
      <t>ヘイキンチ</t>
    </rPh>
    <rPh sb="387" eb="388">
      <t>ヒク</t>
    </rPh>
    <rPh sb="389" eb="391">
      <t>ジョウキョウ</t>
    </rPh>
    <rPh sb="399" eb="402">
      <t>セツゾクリツ</t>
    </rPh>
    <rPh sb="403" eb="405">
      <t>コウジョウ</t>
    </rPh>
    <rPh sb="406" eb="40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</si>
</sst>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D19-459C-9CBD-2A77171BD3B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1D19-459C-9CBD-2A77171BD3B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26.93</c:v>
                </c:pt>
              </c:numCache>
            </c:numRef>
          </c:val>
          <c:extLst>
            <c:ext xmlns:c16="http://schemas.microsoft.com/office/drawing/2014/chart" uri="{C3380CC4-5D6E-409C-BE32-E72D297353CC}">
              <c16:uniqueId val="{00000000-B01E-410D-A1A1-F3A222F061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66.53</c:v>
                </c:pt>
              </c:numCache>
            </c:numRef>
          </c:val>
          <c:smooth val="0"/>
          <c:extLst>
            <c:ext xmlns:c16="http://schemas.microsoft.com/office/drawing/2014/chart" uri="{C3380CC4-5D6E-409C-BE32-E72D297353CC}">
              <c16:uniqueId val="{00000001-B01E-410D-A1A1-F3A222F061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0</c:v>
                </c:pt>
                <c:pt idx="4">
                  <c:v>76.33</c:v>
                </c:pt>
              </c:numCache>
            </c:numRef>
          </c:val>
          <c:extLst>
            <c:ext xmlns:c16="http://schemas.microsoft.com/office/drawing/2014/chart" uri="{C3380CC4-5D6E-409C-BE32-E72D297353CC}">
              <c16:uniqueId val="{00000000-A03B-4410-B7BC-3227549947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84.67</c:v>
                </c:pt>
              </c:numCache>
            </c:numRef>
          </c:val>
          <c:smooth val="0"/>
          <c:extLst>
            <c:ext xmlns:c16="http://schemas.microsoft.com/office/drawing/2014/chart" uri="{C3380CC4-5D6E-409C-BE32-E72D297353CC}">
              <c16:uniqueId val="{00000001-A03B-4410-B7BC-3227549947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0</c:v>
                </c:pt>
                <c:pt idx="4">
                  <c:v>96.44</c:v>
                </c:pt>
              </c:numCache>
            </c:numRef>
          </c:val>
          <c:extLst>
            <c:ext xmlns:c16="http://schemas.microsoft.com/office/drawing/2014/chart" uri="{C3380CC4-5D6E-409C-BE32-E72D297353CC}">
              <c16:uniqueId val="{00000000-C9F4-4DB0-B9F6-B932BD71244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106.07</c:v>
                </c:pt>
              </c:numCache>
            </c:numRef>
          </c:val>
          <c:smooth val="0"/>
          <c:extLst>
            <c:ext xmlns:c16="http://schemas.microsoft.com/office/drawing/2014/chart" uri="{C3380CC4-5D6E-409C-BE32-E72D297353CC}">
              <c16:uniqueId val="{00000001-C9F4-4DB0-B9F6-B932BD71244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0</c:v>
                </c:pt>
                <c:pt idx="4">
                  <c:v>3.95</c:v>
                </c:pt>
              </c:numCache>
            </c:numRef>
          </c:val>
          <c:extLst>
            <c:ext xmlns:c16="http://schemas.microsoft.com/office/drawing/2014/chart" uri="{C3380CC4-5D6E-409C-BE32-E72D297353CC}">
              <c16:uniqueId val="{00000000-6136-43E6-98DB-0B5F12DCE1C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21.85</c:v>
                </c:pt>
              </c:numCache>
            </c:numRef>
          </c:val>
          <c:smooth val="0"/>
          <c:extLst>
            <c:ext xmlns:c16="http://schemas.microsoft.com/office/drawing/2014/chart" uri="{C3380CC4-5D6E-409C-BE32-E72D297353CC}">
              <c16:uniqueId val="{00000001-6136-43E6-98DB-0B5F12DCE1C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E59-4484-900F-3A1AFFB04B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E59-4484-900F-3A1AFFB04B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27.34</c:v>
                </c:pt>
              </c:numCache>
            </c:numRef>
          </c:val>
          <c:extLst>
            <c:ext xmlns:c16="http://schemas.microsoft.com/office/drawing/2014/chart" uri="{C3380CC4-5D6E-409C-BE32-E72D297353CC}">
              <c16:uniqueId val="{00000000-EDA2-4DBB-A717-67A5FB9262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132.04</c:v>
                </c:pt>
              </c:numCache>
            </c:numRef>
          </c:val>
          <c:smooth val="0"/>
          <c:extLst>
            <c:ext xmlns:c16="http://schemas.microsoft.com/office/drawing/2014/chart" uri="{C3380CC4-5D6E-409C-BE32-E72D297353CC}">
              <c16:uniqueId val="{00000001-EDA2-4DBB-A717-67A5FB9262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9.57</c:v>
                </c:pt>
              </c:numCache>
            </c:numRef>
          </c:val>
          <c:extLst>
            <c:ext xmlns:c16="http://schemas.microsoft.com/office/drawing/2014/chart" uri="{C3380CC4-5D6E-409C-BE32-E72D297353CC}">
              <c16:uniqueId val="{00000000-D0ED-4286-9B0D-40E0F3B606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35.69</c:v>
                </c:pt>
              </c:numCache>
            </c:numRef>
          </c:val>
          <c:smooth val="0"/>
          <c:extLst>
            <c:ext xmlns:c16="http://schemas.microsoft.com/office/drawing/2014/chart" uri="{C3380CC4-5D6E-409C-BE32-E72D297353CC}">
              <c16:uniqueId val="{00000001-D0ED-4286-9B0D-40E0F3B606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DC6-4049-AA69-F75F82FBD6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791.76</c:v>
                </c:pt>
              </c:numCache>
            </c:numRef>
          </c:val>
          <c:smooth val="0"/>
          <c:extLst>
            <c:ext xmlns:c16="http://schemas.microsoft.com/office/drawing/2014/chart" uri="{C3380CC4-5D6E-409C-BE32-E72D297353CC}">
              <c16:uniqueId val="{00000001-9DC6-4049-AA69-F75F82FBD6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0</c:v>
                </c:pt>
                <c:pt idx="4">
                  <c:v>92.85</c:v>
                </c:pt>
              </c:numCache>
            </c:numRef>
          </c:val>
          <c:extLst>
            <c:ext xmlns:c16="http://schemas.microsoft.com/office/drawing/2014/chart" uri="{C3380CC4-5D6E-409C-BE32-E72D297353CC}">
              <c16:uniqueId val="{00000000-1972-4F39-8DCC-366A709204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56.26</c:v>
                </c:pt>
              </c:numCache>
            </c:numRef>
          </c:val>
          <c:smooth val="0"/>
          <c:extLst>
            <c:ext xmlns:c16="http://schemas.microsoft.com/office/drawing/2014/chart" uri="{C3380CC4-5D6E-409C-BE32-E72D297353CC}">
              <c16:uniqueId val="{00000001-1972-4F39-8DCC-366A709204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164.11</c:v>
                </c:pt>
              </c:numCache>
            </c:numRef>
          </c:val>
          <c:extLst>
            <c:ext xmlns:c16="http://schemas.microsoft.com/office/drawing/2014/chart" uri="{C3380CC4-5D6E-409C-BE32-E72D297353CC}">
              <c16:uniqueId val="{00000000-4B78-4F0D-A864-8A0A21E3FB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282.08999999999997</c:v>
                </c:pt>
              </c:numCache>
            </c:numRef>
          </c:val>
          <c:smooth val="0"/>
          <c:extLst>
            <c:ext xmlns:c16="http://schemas.microsoft.com/office/drawing/2014/chart" uri="{C3380CC4-5D6E-409C-BE32-E72D297353CC}">
              <c16:uniqueId val="{00000001-4B78-4F0D-A864-8A0A21E3FB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7"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猪苗代町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13387</v>
      </c>
      <c r="AM8" s="42"/>
      <c r="AN8" s="42"/>
      <c r="AO8" s="42"/>
      <c r="AP8" s="42"/>
      <c r="AQ8" s="42"/>
      <c r="AR8" s="42"/>
      <c r="AS8" s="42"/>
      <c r="AT8" s="35">
        <f>データ!T6</f>
        <v>394.85</v>
      </c>
      <c r="AU8" s="35"/>
      <c r="AV8" s="35"/>
      <c r="AW8" s="35"/>
      <c r="AX8" s="35"/>
      <c r="AY8" s="35"/>
      <c r="AZ8" s="35"/>
      <c r="BA8" s="35"/>
      <c r="BB8" s="35">
        <f>データ!U6</f>
        <v>33.9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57.38</v>
      </c>
      <c r="J10" s="35"/>
      <c r="K10" s="35"/>
      <c r="L10" s="35"/>
      <c r="M10" s="35"/>
      <c r="N10" s="35"/>
      <c r="O10" s="35"/>
      <c r="P10" s="35">
        <f>データ!P6</f>
        <v>15.77</v>
      </c>
      <c r="Q10" s="35"/>
      <c r="R10" s="35"/>
      <c r="S10" s="35"/>
      <c r="T10" s="35"/>
      <c r="U10" s="35"/>
      <c r="V10" s="35"/>
      <c r="W10" s="35">
        <f>データ!Q6</f>
        <v>97.08</v>
      </c>
      <c r="X10" s="35"/>
      <c r="Y10" s="35"/>
      <c r="Z10" s="35"/>
      <c r="AA10" s="35"/>
      <c r="AB10" s="35"/>
      <c r="AC10" s="35"/>
      <c r="AD10" s="42">
        <f>データ!R6</f>
        <v>3058</v>
      </c>
      <c r="AE10" s="42"/>
      <c r="AF10" s="42"/>
      <c r="AG10" s="42"/>
      <c r="AH10" s="42"/>
      <c r="AI10" s="42"/>
      <c r="AJ10" s="42"/>
      <c r="AK10" s="2"/>
      <c r="AL10" s="42">
        <f>データ!V6</f>
        <v>2091</v>
      </c>
      <c r="AM10" s="42"/>
      <c r="AN10" s="42"/>
      <c r="AO10" s="42"/>
      <c r="AP10" s="42"/>
      <c r="AQ10" s="42"/>
      <c r="AR10" s="42"/>
      <c r="AS10" s="42"/>
      <c r="AT10" s="35">
        <f>データ!W6</f>
        <v>2.41</v>
      </c>
      <c r="AU10" s="35"/>
      <c r="AV10" s="35"/>
      <c r="AW10" s="35"/>
      <c r="AX10" s="35"/>
      <c r="AY10" s="35"/>
      <c r="AZ10" s="35"/>
      <c r="BA10" s="35"/>
      <c r="BB10" s="35">
        <f>データ!X6</f>
        <v>867.63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NU+Iq22A165dMobkgukYuFAn9AODc1XIaTS6o5JGRso2r8uNKUnnExIOK179J93PkkBda5o5j7udCA7TqSUoVQ==" saltValue="gImvGovrXhCkS7M7n/BH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74080</v>
      </c>
      <c r="D6" s="19">
        <f t="shared" si="3"/>
        <v>46</v>
      </c>
      <c r="E6" s="19">
        <f t="shared" si="3"/>
        <v>17</v>
      </c>
      <c r="F6" s="19">
        <f t="shared" si="3"/>
        <v>5</v>
      </c>
      <c r="G6" s="19">
        <f t="shared" si="3"/>
        <v>0</v>
      </c>
      <c r="H6" s="19" t="str">
        <f t="shared" si="3"/>
        <v>福島県　猪苗代町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57.38</v>
      </c>
      <c r="P6" s="20">
        <f t="shared" si="3"/>
        <v>15.77</v>
      </c>
      <c r="Q6" s="20">
        <f t="shared" si="3"/>
        <v>97.08</v>
      </c>
      <c r="R6" s="20">
        <f t="shared" si="3"/>
        <v>3058</v>
      </c>
      <c r="S6" s="20">
        <f t="shared" si="3"/>
        <v>13387</v>
      </c>
      <c r="T6" s="20">
        <f t="shared" si="3"/>
        <v>394.85</v>
      </c>
      <c r="U6" s="20">
        <f t="shared" si="3"/>
        <v>33.9</v>
      </c>
      <c r="V6" s="20">
        <f t="shared" si="3"/>
        <v>2091</v>
      </c>
      <c r="W6" s="20">
        <f t="shared" si="3"/>
        <v>2.41</v>
      </c>
      <c r="X6" s="20">
        <f t="shared" si="3"/>
        <v>867.63</v>
      </c>
      <c r="Y6" s="21" t="str">
        <f>IF(Y7="",NA(),Y7)</f>
        <v>-</v>
      </c>
      <c r="Z6" s="21" t="str">
        <f t="shared" ref="Z6:AH6" si="4">IF(Z7="",NA(),Z7)</f>
        <v>-</v>
      </c>
      <c r="AA6" s="21" t="str">
        <f t="shared" si="4"/>
        <v>-</v>
      </c>
      <c r="AB6" s="21" t="str">
        <f t="shared" si="4"/>
        <v>-</v>
      </c>
      <c r="AC6" s="21">
        <f t="shared" si="4"/>
        <v>96.44</v>
      </c>
      <c r="AD6" s="21" t="str">
        <f t="shared" si="4"/>
        <v>-</v>
      </c>
      <c r="AE6" s="21" t="str">
        <f t="shared" si="4"/>
        <v>-</v>
      </c>
      <c r="AF6" s="21" t="str">
        <f t="shared" si="4"/>
        <v>-</v>
      </c>
      <c r="AG6" s="21" t="str">
        <f t="shared" si="4"/>
        <v>-</v>
      </c>
      <c r="AH6" s="21">
        <f t="shared" si="4"/>
        <v>106.07</v>
      </c>
      <c r="AI6" s="20" t="str">
        <f>IF(AI7="","",IF(AI7="-","【-】","【"&amp;SUBSTITUTE(TEXT(AI7,"#,##0.00"),"-","△")&amp;"】"))</f>
        <v>【104.16】</v>
      </c>
      <c r="AJ6" s="21" t="str">
        <f>IF(AJ7="",NA(),AJ7)</f>
        <v>-</v>
      </c>
      <c r="AK6" s="21" t="str">
        <f t="shared" ref="AK6:AS6" si="5">IF(AK7="",NA(),AK7)</f>
        <v>-</v>
      </c>
      <c r="AL6" s="21" t="str">
        <f t="shared" si="5"/>
        <v>-</v>
      </c>
      <c r="AM6" s="21" t="str">
        <f t="shared" si="5"/>
        <v>-</v>
      </c>
      <c r="AN6" s="21">
        <f t="shared" si="5"/>
        <v>27.34</v>
      </c>
      <c r="AO6" s="21" t="str">
        <f t="shared" si="5"/>
        <v>-</v>
      </c>
      <c r="AP6" s="21" t="str">
        <f t="shared" si="5"/>
        <v>-</v>
      </c>
      <c r="AQ6" s="21" t="str">
        <f t="shared" si="5"/>
        <v>-</v>
      </c>
      <c r="AR6" s="21" t="str">
        <f t="shared" si="5"/>
        <v>-</v>
      </c>
      <c r="AS6" s="21">
        <f t="shared" si="5"/>
        <v>132.04</v>
      </c>
      <c r="AT6" s="20" t="str">
        <f>IF(AT7="","",IF(AT7="-","【-】","【"&amp;SUBSTITUTE(TEXT(AT7,"#,##0.00"),"-","△")&amp;"】"))</f>
        <v>【128.23】</v>
      </c>
      <c r="AU6" s="21" t="str">
        <f>IF(AU7="",NA(),AU7)</f>
        <v>-</v>
      </c>
      <c r="AV6" s="21" t="str">
        <f t="shared" ref="AV6:BD6" si="6">IF(AV7="",NA(),AV7)</f>
        <v>-</v>
      </c>
      <c r="AW6" s="21" t="str">
        <f t="shared" si="6"/>
        <v>-</v>
      </c>
      <c r="AX6" s="21" t="str">
        <f t="shared" si="6"/>
        <v>-</v>
      </c>
      <c r="AY6" s="21">
        <f t="shared" si="6"/>
        <v>9.57</v>
      </c>
      <c r="AZ6" s="21" t="str">
        <f t="shared" si="6"/>
        <v>-</v>
      </c>
      <c r="BA6" s="21" t="str">
        <f t="shared" si="6"/>
        <v>-</v>
      </c>
      <c r="BB6" s="21" t="str">
        <f t="shared" si="6"/>
        <v>-</v>
      </c>
      <c r="BC6" s="21" t="str">
        <f t="shared" si="6"/>
        <v>-</v>
      </c>
      <c r="BD6" s="21">
        <f t="shared" si="6"/>
        <v>35.69</v>
      </c>
      <c r="BE6" s="20" t="str">
        <f>IF(BE7="","",IF(BE7="-","【-】","【"&amp;SUBSTITUTE(TEXT(BE7,"#,##0.00"),"-","△")&amp;"】"))</f>
        <v>【34.77】</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791.76</v>
      </c>
      <c r="BP6" s="20" t="str">
        <f>IF(BP7="","",IF(BP7="-","【-】","【"&amp;SUBSTITUTE(TEXT(BP7,"#,##0.00"),"-","△")&amp;"】"))</f>
        <v>【786.37】</v>
      </c>
      <c r="BQ6" s="21" t="str">
        <f>IF(BQ7="",NA(),BQ7)</f>
        <v>-</v>
      </c>
      <c r="BR6" s="21" t="str">
        <f t="shared" ref="BR6:BZ6" si="8">IF(BR7="",NA(),BR7)</f>
        <v>-</v>
      </c>
      <c r="BS6" s="21" t="str">
        <f t="shared" si="8"/>
        <v>-</v>
      </c>
      <c r="BT6" s="21" t="str">
        <f t="shared" si="8"/>
        <v>-</v>
      </c>
      <c r="BU6" s="21">
        <f t="shared" si="8"/>
        <v>92.85</v>
      </c>
      <c r="BV6" s="21" t="str">
        <f t="shared" si="8"/>
        <v>-</v>
      </c>
      <c r="BW6" s="21" t="str">
        <f t="shared" si="8"/>
        <v>-</v>
      </c>
      <c r="BX6" s="21" t="str">
        <f t="shared" si="8"/>
        <v>-</v>
      </c>
      <c r="BY6" s="21" t="str">
        <f t="shared" si="8"/>
        <v>-</v>
      </c>
      <c r="BZ6" s="21">
        <f t="shared" si="8"/>
        <v>56.26</v>
      </c>
      <c r="CA6" s="20" t="str">
        <f>IF(CA7="","",IF(CA7="-","【-】","【"&amp;SUBSTITUTE(TEXT(CA7,"#,##0.00"),"-","△")&amp;"】"))</f>
        <v>【60.65】</v>
      </c>
      <c r="CB6" s="21" t="str">
        <f>IF(CB7="",NA(),CB7)</f>
        <v>-</v>
      </c>
      <c r="CC6" s="21" t="str">
        <f t="shared" ref="CC6:CK6" si="9">IF(CC7="",NA(),CC7)</f>
        <v>-</v>
      </c>
      <c r="CD6" s="21" t="str">
        <f t="shared" si="9"/>
        <v>-</v>
      </c>
      <c r="CE6" s="21" t="str">
        <f t="shared" si="9"/>
        <v>-</v>
      </c>
      <c r="CF6" s="21">
        <f t="shared" si="9"/>
        <v>164.11</v>
      </c>
      <c r="CG6" s="21" t="str">
        <f t="shared" si="9"/>
        <v>-</v>
      </c>
      <c r="CH6" s="21" t="str">
        <f t="shared" si="9"/>
        <v>-</v>
      </c>
      <c r="CI6" s="21" t="str">
        <f t="shared" si="9"/>
        <v>-</v>
      </c>
      <c r="CJ6" s="21" t="str">
        <f t="shared" si="9"/>
        <v>-</v>
      </c>
      <c r="CK6" s="21">
        <f t="shared" si="9"/>
        <v>282.08999999999997</v>
      </c>
      <c r="CL6" s="20" t="str">
        <f>IF(CL7="","",IF(CL7="-","【-】","【"&amp;SUBSTITUTE(TEXT(CL7,"#,##0.00"),"-","△")&amp;"】"))</f>
        <v>【256.97】</v>
      </c>
      <c r="CM6" s="21" t="str">
        <f>IF(CM7="",NA(),CM7)</f>
        <v>-</v>
      </c>
      <c r="CN6" s="21" t="str">
        <f t="shared" ref="CN6:CV6" si="10">IF(CN7="",NA(),CN7)</f>
        <v>-</v>
      </c>
      <c r="CO6" s="21" t="str">
        <f t="shared" si="10"/>
        <v>-</v>
      </c>
      <c r="CP6" s="21" t="str">
        <f t="shared" si="10"/>
        <v>-</v>
      </c>
      <c r="CQ6" s="21">
        <f t="shared" si="10"/>
        <v>26.93</v>
      </c>
      <c r="CR6" s="21" t="str">
        <f t="shared" si="10"/>
        <v>-</v>
      </c>
      <c r="CS6" s="21" t="str">
        <f t="shared" si="10"/>
        <v>-</v>
      </c>
      <c r="CT6" s="21" t="str">
        <f t="shared" si="10"/>
        <v>-</v>
      </c>
      <c r="CU6" s="21" t="str">
        <f t="shared" si="10"/>
        <v>-</v>
      </c>
      <c r="CV6" s="21">
        <f t="shared" si="10"/>
        <v>66.53</v>
      </c>
      <c r="CW6" s="20" t="str">
        <f>IF(CW7="","",IF(CW7="-","【-】","【"&amp;SUBSTITUTE(TEXT(CW7,"#,##0.00"),"-","△")&amp;"】"))</f>
        <v>【61.14】</v>
      </c>
      <c r="CX6" s="21" t="str">
        <f>IF(CX7="",NA(),CX7)</f>
        <v>-</v>
      </c>
      <c r="CY6" s="21" t="str">
        <f t="shared" ref="CY6:DG6" si="11">IF(CY7="",NA(),CY7)</f>
        <v>-</v>
      </c>
      <c r="CZ6" s="21" t="str">
        <f t="shared" si="11"/>
        <v>-</v>
      </c>
      <c r="DA6" s="21" t="str">
        <f t="shared" si="11"/>
        <v>-</v>
      </c>
      <c r="DB6" s="21">
        <f t="shared" si="11"/>
        <v>76.33</v>
      </c>
      <c r="DC6" s="21" t="str">
        <f t="shared" si="11"/>
        <v>-</v>
      </c>
      <c r="DD6" s="21" t="str">
        <f t="shared" si="11"/>
        <v>-</v>
      </c>
      <c r="DE6" s="21" t="str">
        <f t="shared" si="11"/>
        <v>-</v>
      </c>
      <c r="DF6" s="21" t="str">
        <f t="shared" si="11"/>
        <v>-</v>
      </c>
      <c r="DG6" s="21">
        <f t="shared" si="11"/>
        <v>84.67</v>
      </c>
      <c r="DH6" s="20" t="str">
        <f>IF(DH7="","",IF(DH7="-","【-】","【"&amp;SUBSTITUTE(TEXT(DH7,"#,##0.00"),"-","△")&amp;"】"))</f>
        <v>【86.91】</v>
      </c>
      <c r="DI6" s="21" t="str">
        <f>IF(DI7="",NA(),DI7)</f>
        <v>-</v>
      </c>
      <c r="DJ6" s="21" t="str">
        <f t="shared" ref="DJ6:DR6" si="12">IF(DJ7="",NA(),DJ7)</f>
        <v>-</v>
      </c>
      <c r="DK6" s="21" t="str">
        <f t="shared" si="12"/>
        <v>-</v>
      </c>
      <c r="DL6" s="21" t="str">
        <f t="shared" si="12"/>
        <v>-</v>
      </c>
      <c r="DM6" s="21">
        <f t="shared" si="12"/>
        <v>3.95</v>
      </c>
      <c r="DN6" s="21" t="str">
        <f t="shared" si="12"/>
        <v>-</v>
      </c>
      <c r="DO6" s="21" t="str">
        <f t="shared" si="12"/>
        <v>-</v>
      </c>
      <c r="DP6" s="21" t="str">
        <f t="shared" si="12"/>
        <v>-</v>
      </c>
      <c r="DQ6" s="21" t="str">
        <f t="shared" si="12"/>
        <v>-</v>
      </c>
      <c r="DR6" s="21">
        <f t="shared" si="12"/>
        <v>21.85</v>
      </c>
      <c r="DS6" s="20" t="str">
        <f>IF(DS7="","",IF(DS7="-","【-】","【"&amp;SUBSTITUTE(TEXT(DS7,"#,##0.00"),"-","△")&amp;"】"))</f>
        <v>【24.95】</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【0.03】</v>
      </c>
    </row>
    <row r="7" spans="1:148" s="22" customFormat="1" x14ac:dyDescent="0.15">
      <c r="A7" s="14"/>
      <c r="B7" s="23">
        <v>2021</v>
      </c>
      <c r="C7" s="23">
        <v>74080</v>
      </c>
      <c r="D7" s="23">
        <v>46</v>
      </c>
      <c r="E7" s="23">
        <v>17</v>
      </c>
      <c r="F7" s="23">
        <v>5</v>
      </c>
      <c r="G7" s="23">
        <v>0</v>
      </c>
      <c r="H7" s="23" t="s">
        <v>96</v>
      </c>
      <c r="I7" s="23" t="s">
        <v>97</v>
      </c>
      <c r="J7" s="23" t="s">
        <v>98</v>
      </c>
      <c r="K7" s="23" t="s">
        <v>99</v>
      </c>
      <c r="L7" s="23" t="s">
        <v>100</v>
      </c>
      <c r="M7" s="23" t="s">
        <v>101</v>
      </c>
      <c r="N7" s="24" t="s">
        <v>102</v>
      </c>
      <c r="O7" s="24">
        <v>57.38</v>
      </c>
      <c r="P7" s="24">
        <v>15.77</v>
      </c>
      <c r="Q7" s="24">
        <v>97.08</v>
      </c>
      <c r="R7" s="24">
        <v>3058</v>
      </c>
      <c r="S7" s="24">
        <v>13387</v>
      </c>
      <c r="T7" s="24">
        <v>394.85</v>
      </c>
      <c r="U7" s="24">
        <v>33.9</v>
      </c>
      <c r="V7" s="24">
        <v>2091</v>
      </c>
      <c r="W7" s="24">
        <v>2.41</v>
      </c>
      <c r="X7" s="24">
        <v>867.63</v>
      </c>
      <c r="Y7" s="24" t="s">
        <v>102</v>
      </c>
      <c r="Z7" s="24" t="s">
        <v>102</v>
      </c>
      <c r="AA7" s="24" t="s">
        <v>102</v>
      </c>
      <c r="AB7" s="24" t="s">
        <v>102</v>
      </c>
      <c r="AC7" s="24">
        <v>96.44</v>
      </c>
      <c r="AD7" s="24" t="s">
        <v>102</v>
      </c>
      <c r="AE7" s="24" t="s">
        <v>102</v>
      </c>
      <c r="AF7" s="24" t="s">
        <v>102</v>
      </c>
      <c r="AG7" s="24" t="s">
        <v>102</v>
      </c>
      <c r="AH7" s="24">
        <v>106.07</v>
      </c>
      <c r="AI7" s="24">
        <v>104.16</v>
      </c>
      <c r="AJ7" s="24" t="s">
        <v>102</v>
      </c>
      <c r="AK7" s="24" t="s">
        <v>102</v>
      </c>
      <c r="AL7" s="24" t="s">
        <v>102</v>
      </c>
      <c r="AM7" s="24" t="s">
        <v>102</v>
      </c>
      <c r="AN7" s="24">
        <v>27.34</v>
      </c>
      <c r="AO7" s="24" t="s">
        <v>102</v>
      </c>
      <c r="AP7" s="24" t="s">
        <v>102</v>
      </c>
      <c r="AQ7" s="24" t="s">
        <v>102</v>
      </c>
      <c r="AR7" s="24" t="s">
        <v>102</v>
      </c>
      <c r="AS7" s="24">
        <v>132.04</v>
      </c>
      <c r="AT7" s="24">
        <v>128.22999999999999</v>
      </c>
      <c r="AU7" s="24" t="s">
        <v>102</v>
      </c>
      <c r="AV7" s="24" t="s">
        <v>102</v>
      </c>
      <c r="AW7" s="24" t="s">
        <v>102</v>
      </c>
      <c r="AX7" s="24" t="s">
        <v>102</v>
      </c>
      <c r="AY7" s="24">
        <v>9.57</v>
      </c>
      <c r="AZ7" s="24" t="s">
        <v>102</v>
      </c>
      <c r="BA7" s="24" t="s">
        <v>102</v>
      </c>
      <c r="BB7" s="24" t="s">
        <v>102</v>
      </c>
      <c r="BC7" s="24" t="s">
        <v>102</v>
      </c>
      <c r="BD7" s="24">
        <v>35.69</v>
      </c>
      <c r="BE7" s="24">
        <v>34.770000000000003</v>
      </c>
      <c r="BF7" s="24" t="s">
        <v>102</v>
      </c>
      <c r="BG7" s="24" t="s">
        <v>102</v>
      </c>
      <c r="BH7" s="24" t="s">
        <v>102</v>
      </c>
      <c r="BI7" s="24" t="s">
        <v>102</v>
      </c>
      <c r="BJ7" s="24">
        <v>0</v>
      </c>
      <c r="BK7" s="24" t="s">
        <v>102</v>
      </c>
      <c r="BL7" s="24" t="s">
        <v>102</v>
      </c>
      <c r="BM7" s="24" t="s">
        <v>102</v>
      </c>
      <c r="BN7" s="24" t="s">
        <v>102</v>
      </c>
      <c r="BO7" s="24">
        <v>791.76</v>
      </c>
      <c r="BP7" s="24">
        <v>786.37</v>
      </c>
      <c r="BQ7" s="24" t="s">
        <v>102</v>
      </c>
      <c r="BR7" s="24" t="s">
        <v>102</v>
      </c>
      <c r="BS7" s="24" t="s">
        <v>102</v>
      </c>
      <c r="BT7" s="24" t="s">
        <v>102</v>
      </c>
      <c r="BU7" s="24">
        <v>92.85</v>
      </c>
      <c r="BV7" s="24" t="s">
        <v>102</v>
      </c>
      <c r="BW7" s="24" t="s">
        <v>102</v>
      </c>
      <c r="BX7" s="24" t="s">
        <v>102</v>
      </c>
      <c r="BY7" s="24" t="s">
        <v>102</v>
      </c>
      <c r="BZ7" s="24">
        <v>56.26</v>
      </c>
      <c r="CA7" s="24">
        <v>60.65</v>
      </c>
      <c r="CB7" s="24" t="s">
        <v>102</v>
      </c>
      <c r="CC7" s="24" t="s">
        <v>102</v>
      </c>
      <c r="CD7" s="24" t="s">
        <v>102</v>
      </c>
      <c r="CE7" s="24" t="s">
        <v>102</v>
      </c>
      <c r="CF7" s="24">
        <v>164.11</v>
      </c>
      <c r="CG7" s="24" t="s">
        <v>102</v>
      </c>
      <c r="CH7" s="24" t="s">
        <v>102</v>
      </c>
      <c r="CI7" s="24" t="s">
        <v>102</v>
      </c>
      <c r="CJ7" s="24" t="s">
        <v>102</v>
      </c>
      <c r="CK7" s="24">
        <v>282.08999999999997</v>
      </c>
      <c r="CL7" s="24">
        <v>256.97000000000003</v>
      </c>
      <c r="CM7" s="24" t="s">
        <v>102</v>
      </c>
      <c r="CN7" s="24" t="s">
        <v>102</v>
      </c>
      <c r="CO7" s="24" t="s">
        <v>102</v>
      </c>
      <c r="CP7" s="24" t="s">
        <v>102</v>
      </c>
      <c r="CQ7" s="24">
        <v>26.93</v>
      </c>
      <c r="CR7" s="24" t="s">
        <v>102</v>
      </c>
      <c r="CS7" s="24" t="s">
        <v>102</v>
      </c>
      <c r="CT7" s="24" t="s">
        <v>102</v>
      </c>
      <c r="CU7" s="24" t="s">
        <v>102</v>
      </c>
      <c r="CV7" s="24">
        <v>66.53</v>
      </c>
      <c r="CW7" s="24">
        <v>61.14</v>
      </c>
      <c r="CX7" s="24" t="s">
        <v>102</v>
      </c>
      <c r="CY7" s="24" t="s">
        <v>102</v>
      </c>
      <c r="CZ7" s="24" t="s">
        <v>102</v>
      </c>
      <c r="DA7" s="24" t="s">
        <v>102</v>
      </c>
      <c r="DB7" s="24">
        <v>76.33</v>
      </c>
      <c r="DC7" s="24" t="s">
        <v>102</v>
      </c>
      <c r="DD7" s="24" t="s">
        <v>102</v>
      </c>
      <c r="DE7" s="24" t="s">
        <v>102</v>
      </c>
      <c r="DF7" s="24" t="s">
        <v>102</v>
      </c>
      <c r="DG7" s="24">
        <v>84.67</v>
      </c>
      <c r="DH7" s="24">
        <v>86.91</v>
      </c>
      <c r="DI7" s="24" t="s">
        <v>102</v>
      </c>
      <c r="DJ7" s="24" t="s">
        <v>102</v>
      </c>
      <c r="DK7" s="24" t="s">
        <v>102</v>
      </c>
      <c r="DL7" s="24" t="s">
        <v>102</v>
      </c>
      <c r="DM7" s="24">
        <v>3.95</v>
      </c>
      <c r="DN7" s="24" t="s">
        <v>102</v>
      </c>
      <c r="DO7" s="24" t="s">
        <v>102</v>
      </c>
      <c r="DP7" s="24" t="s">
        <v>102</v>
      </c>
      <c r="DQ7" s="24" t="s">
        <v>102</v>
      </c>
      <c r="DR7" s="24">
        <v>21.85</v>
      </c>
      <c r="DS7" s="24">
        <v>24.95</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2023-01-26T08:41:37Z</cp:lastPrinted>
  <dcterms:created xsi:type="dcterms:W3CDTF">2023-01-12T23:43:06Z</dcterms:created>
  <dcterms:modified xsi:type="dcterms:W3CDTF">2023-01-26T08:44:01Z</dcterms:modified>
  <cp:category/>
</cp:coreProperties>
</file>