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lgfs01\kensetsu\水道\上水道係\027経営比較分析表\R04\"/>
    </mc:Choice>
  </mc:AlternateContent>
  <xr:revisionPtr revIDLastSave="0" documentId="13_ncr:1_{ABBA621A-9A42-4AC9-BD63-C7929E80FC0A}" xr6:coauthVersionLast="45" xr6:coauthVersionMax="45" xr10:uidLastSave="{00000000-0000-0000-0000-000000000000}"/>
  <workbookProtection workbookAlgorithmName="SHA-512" workbookHashValue="AdaNsw9MKbBuMDE+CzcWat3Oa8sTQNPtC4YwPR62ZrHd/NcIhjhREAJ3QXS5EemAD0LyP9yO3dYFTlcbz5hGJw==" workbookSaltValue="87tIK2vV+8/wfno0vMk62Q=="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T6" i="5"/>
  <c r="AT8" i="4" s="1"/>
  <c r="S6" i="5"/>
  <c r="AL8" i="4" s="1"/>
  <c r="R6" i="5"/>
  <c r="AD10" i="4" s="1"/>
  <c r="Q6" i="5"/>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T10" i="4"/>
  <c r="AL10" i="4"/>
  <c r="W10" i="4"/>
  <c r="BB8" i="4"/>
  <c r="I8" i="4"/>
</calcChain>
</file>

<file path=xl/sharedStrings.xml><?xml version="1.0" encoding="utf-8"?>
<sst xmlns="http://schemas.openxmlformats.org/spreadsheetml/2006/main" count="236" uniqueCount="120">
  <si>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</si>
  <si>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</si>
  <si>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</si>
  <si>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</si>
  <si>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</si>
  <si>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</si>
  <si>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</si>
  <si>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</si>
  <si>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</si>
  <si>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</si>
  <si>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</si>
  <si>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</si>
  <si>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</si>
  <si>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</si>
  <si>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</si>
  <si>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</si>
  <si>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</si>
  <si>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</si>
  <si>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</si>
  <si>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</si>
  <si>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</si>
  <si>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</si>
  <si>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</si>
  <si>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</si>
  <si>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</si>
  <si>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</si>
  <si>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</si>
  <si>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</si>
  <si>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</si>
  <si>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</si>
  <si>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</si>
  <si>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</si>
  <si>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</si>
  <si>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</si>
  <si>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</si>
  <si>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</si>
  <si>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</si>
  <si>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</si>
  <si>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</si>
  <si>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</si>
  <si>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</si>
  <si>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</si>
  <si>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</si>
  <si>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</si>
  <si>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</si>
  <si>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</si>
  <si>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</si>
  <si>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</si>
  <si>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</si>
  <si>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</si>
  <si>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</si>
  <si>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</si>
  <si>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</si>
  <si>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</si>
  <si>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</si>
  <si>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</si>
  <si>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</si>
  <si>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</si>
  <si>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</si>
  <si>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</si>
  <si>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</si>
  <si>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</si>
  <si>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</si>
  <si>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</si>
  <si>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</si>
  <si>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</si>
  <si>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</si>
  <si>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</si>
  <si>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</si>
  <si>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</si>
  <si>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</si>
  <si>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</si>
  <si>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</si>
  <si>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</si>
  <si>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</si>
  <si>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</si>
  <si>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</si>
  <si>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</si>
  <si>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</si>
  <si>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</si>
  <si>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</si>
  <si>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</si>
  <si>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</si>
  <si>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</si>
  <si>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</si>
  <si>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</si>
  <si>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</si>
  <si>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</si>
  <si>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</si>
  <si>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</si>
  <si>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</si>
  <si>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</si>
  <si>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</si>
  <si>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</si>
  <si>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</si>
  <si>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</si>
  <si>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</si>
  <si>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</si>
  <si>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天栄村</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</si>
  <si>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</si>
  <si>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</si>
  <si>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</si>
  <si>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</si>
  <si>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</si>
  <si>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</si>
  <si>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</si>
  <si>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</si>
  <si>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</si>
  <si>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</si>
  <si>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</si>
  <si>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</si>
  <si>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</si>
  <si>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</si>
  <si>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</si>
  <si>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</si>
  <si>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</si>
  <si>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</si>
  <si>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昭和６３年から平成１７年にかけ、９カ所に排水施設を建設しており、管路については、今後１０年間は耐用年数を超えないため当面の間は支障をきたすことはありませんが、処理施設といった機器類については老朽化が進行しており、年々修理費や機器の交換費用が増加していくことが予想されます。
　今後、更新時期が集中的に到来することを見据えた、更新事業の計画を策定します。</t>
    <phoneticPr fontId="4"/>
  </si>
  <si>
    <t>　今後の施設更新に備えるため、資金を蓄える時期を迎えてきますが、人口の減少による料金収入の低迷と施設の老朽化に伴う維持費の増加が懸念されます。
　現状の財政事情では、短期的・集中的な施設の更新事業をすることは困難であるため、経営状況を正確に把握し、健全・効率的な経営計画・更新計画を策定することが必要であり、投資の平準化に努めることが必要になります。</t>
    <phoneticPr fontId="4"/>
  </si>
  <si>
    <t>　①収益的収支比率については一般会計繰入金の減少等のため100%を下回っており、今後は維持管理費の更なる費用削減を実施する必要があります。
　④企業債残高対事業規模比率は、現在投資事業を行っていないため、年々減少していますが、今後施設等の更新時期の到来を迎えることから企業債残高を増加させないよう、借入額の検討及び計画的な更新に努めます。
　今後の更新時期に向け、財源の確保が必要となりますが⑤経費回収率からもうかがえるように、使用料で回収すべき経費を料金収入だけでは補えていないことから、料金の見直しについても検討をする必要があります。
　⑥汚水処理原価及び⑦施設利用率にあっては、類似団体平均値に比べ良好なことがみてとれることから当面は現状を維持していきます。
　⑧水洗化率は９７％と高く、平均も上回っております。未接続の地域が一部残っていますが、広大な面積を有し、集落が点在している当村にあっては、これ以上の増加は期待できないことから、現状を維持していく考えであります。</t>
    <rPh sb="14" eb="16">
      <t>イッパン</t>
    </rPh>
    <rPh sb="16" eb="18">
      <t>カイケイ</t>
    </rPh>
    <rPh sb="18" eb="20">
      <t>クリイレ</t>
    </rPh>
    <rPh sb="20" eb="21">
      <t>キン</t>
    </rPh>
    <rPh sb="22" eb="24">
      <t>ゲンショウ</t>
    </rPh>
    <rPh sb="24" eb="25">
      <t>トウ</t>
    </rPh>
    <rPh sb="33" eb="35">
      <t>シタマワ</t>
    </rPh>
    <rPh sb="40" eb="42">
      <t>コンゴ</t>
    </rPh>
    <rPh sb="415" eb="417">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</si>
</sst>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F15-4F5C-B83D-4AB480B8B91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0.02</c:v>
                </c:pt>
                <c:pt idx="4">
                  <c:v>0.01</c:v>
                </c:pt>
              </c:numCache>
            </c:numRef>
          </c:val>
          <c:smooth val="0"/>
          <c:extLst>
            <c:ext xmlns:c16="http://schemas.microsoft.com/office/drawing/2014/chart" uri="{C3380CC4-5D6E-409C-BE32-E72D297353CC}">
              <c16:uniqueId val="{00000001-7F15-4F5C-B83D-4AB480B8B91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55.23</c:v>
                </c:pt>
                <c:pt idx="1">
                  <c:v>55.68</c:v>
                </c:pt>
                <c:pt idx="2">
                  <c:v>60.27</c:v>
                </c:pt>
                <c:pt idx="3">
                  <c:v>59.57</c:v>
                </c:pt>
                <c:pt idx="4">
                  <c:v>59.57</c:v>
                </c:pt>
              </c:numCache>
            </c:numRef>
          </c:val>
          <c:extLst>
            <c:ext xmlns:c16="http://schemas.microsoft.com/office/drawing/2014/chart" uri="{C3380CC4-5D6E-409C-BE32-E72D297353CC}">
              <c16:uniqueId val="{00000000-7100-408C-86F1-4C984B6679F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54.06</c:v>
                </c:pt>
                <c:pt idx="3">
                  <c:v>55.26</c:v>
                </c:pt>
                <c:pt idx="4">
                  <c:v>54.54</c:v>
                </c:pt>
              </c:numCache>
            </c:numRef>
          </c:val>
          <c:smooth val="0"/>
          <c:extLst>
            <c:ext xmlns:c16="http://schemas.microsoft.com/office/drawing/2014/chart" uri="{C3380CC4-5D6E-409C-BE32-E72D297353CC}">
              <c16:uniqueId val="{00000001-7100-408C-86F1-4C984B6679F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97.21</c:v>
                </c:pt>
                <c:pt idx="1">
                  <c:v>97.32</c:v>
                </c:pt>
                <c:pt idx="2">
                  <c:v>97.24</c:v>
                </c:pt>
                <c:pt idx="3">
                  <c:v>97.39</c:v>
                </c:pt>
                <c:pt idx="4">
                  <c:v>96.94</c:v>
                </c:pt>
              </c:numCache>
            </c:numRef>
          </c:val>
          <c:extLst>
            <c:ext xmlns:c16="http://schemas.microsoft.com/office/drawing/2014/chart" uri="{C3380CC4-5D6E-409C-BE32-E72D297353CC}">
              <c16:uniqueId val="{00000000-6ADF-406F-AD94-42DD9D4D063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90.11</c:v>
                </c:pt>
                <c:pt idx="3">
                  <c:v>90.52</c:v>
                </c:pt>
                <c:pt idx="4">
                  <c:v>90.3</c:v>
                </c:pt>
              </c:numCache>
            </c:numRef>
          </c:val>
          <c:smooth val="0"/>
          <c:extLst>
            <c:ext xmlns:c16="http://schemas.microsoft.com/office/drawing/2014/chart" uri="{C3380CC4-5D6E-409C-BE32-E72D297353CC}">
              <c16:uniqueId val="{00000001-6ADF-406F-AD94-42DD9D4D063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101.48</c:v>
                </c:pt>
                <c:pt idx="1">
                  <c:v>101.54</c:v>
                </c:pt>
                <c:pt idx="2">
                  <c:v>100.26</c:v>
                </c:pt>
                <c:pt idx="3">
                  <c:v>102.97</c:v>
                </c:pt>
                <c:pt idx="4">
                  <c:v>97.49</c:v>
                </c:pt>
              </c:numCache>
            </c:numRef>
          </c:val>
          <c:extLst>
            <c:ext xmlns:c16="http://schemas.microsoft.com/office/drawing/2014/chart" uri="{C3380CC4-5D6E-409C-BE32-E72D297353CC}">
              <c16:uniqueId val="{00000000-8D25-42F9-A724-EA17A1D5088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D25-42F9-A724-EA17A1D5088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436-47C0-8800-8A8564ECF6E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436-47C0-8800-8A8564ECF6E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B00-471C-9AD0-1F2EA4A1C80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B00-471C-9AD0-1F2EA4A1C80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2F8-4886-841E-8145434E139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2F8-4886-841E-8145434E139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124-4924-9962-155C36757BC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124-4924-9962-155C36757BC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A8C-4F60-A08A-2420AE09FBB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654.71</c:v>
                </c:pt>
                <c:pt idx="3">
                  <c:v>783.8</c:v>
                </c:pt>
                <c:pt idx="4">
                  <c:v>778.81</c:v>
                </c:pt>
              </c:numCache>
            </c:numRef>
          </c:val>
          <c:smooth val="0"/>
          <c:extLst>
            <c:ext xmlns:c16="http://schemas.microsoft.com/office/drawing/2014/chart" uri="{C3380CC4-5D6E-409C-BE32-E72D297353CC}">
              <c16:uniqueId val="{00000001-2A8C-4F60-A08A-2420AE09FBB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91.62</c:v>
                </c:pt>
                <c:pt idx="1">
                  <c:v>91.09</c:v>
                </c:pt>
                <c:pt idx="2">
                  <c:v>84.6</c:v>
                </c:pt>
                <c:pt idx="3">
                  <c:v>94.02</c:v>
                </c:pt>
                <c:pt idx="4">
                  <c:v>91.4</c:v>
                </c:pt>
              </c:numCache>
            </c:numRef>
          </c:val>
          <c:extLst>
            <c:ext xmlns:c16="http://schemas.microsoft.com/office/drawing/2014/chart" uri="{C3380CC4-5D6E-409C-BE32-E72D297353CC}">
              <c16:uniqueId val="{00000000-53B2-49C6-86C3-2FFC87338F9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65.37</c:v>
                </c:pt>
                <c:pt idx="3">
                  <c:v>68.11</c:v>
                </c:pt>
                <c:pt idx="4">
                  <c:v>67.23</c:v>
                </c:pt>
              </c:numCache>
            </c:numRef>
          </c:val>
          <c:smooth val="0"/>
          <c:extLst>
            <c:ext xmlns:c16="http://schemas.microsoft.com/office/drawing/2014/chart" uri="{C3380CC4-5D6E-409C-BE32-E72D297353CC}">
              <c16:uniqueId val="{00000001-53B2-49C6-86C3-2FFC87338F9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170.21</c:v>
                </c:pt>
                <c:pt idx="1">
                  <c:v>175.48</c:v>
                </c:pt>
                <c:pt idx="2">
                  <c:v>189.8</c:v>
                </c:pt>
                <c:pt idx="3">
                  <c:v>171.89</c:v>
                </c:pt>
                <c:pt idx="4">
                  <c:v>177.87</c:v>
                </c:pt>
              </c:numCache>
            </c:numRef>
          </c:val>
          <c:extLst>
            <c:ext xmlns:c16="http://schemas.microsoft.com/office/drawing/2014/chart" uri="{C3380CC4-5D6E-409C-BE32-E72D297353CC}">
              <c16:uniqueId val="{00000000-1E6B-4949-86EC-8C6056D3FEA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228.99</c:v>
                </c:pt>
                <c:pt idx="3">
                  <c:v>222.41</c:v>
                </c:pt>
                <c:pt idx="4">
                  <c:v>228.21</c:v>
                </c:pt>
              </c:numCache>
            </c:numRef>
          </c:val>
          <c:smooth val="0"/>
          <c:extLst>
            <c:ext xmlns:c16="http://schemas.microsoft.com/office/drawing/2014/chart" uri="{C3380CC4-5D6E-409C-BE32-E72D297353CC}">
              <c16:uniqueId val="{00000001-1E6B-4949-86EC-8C6056D3FEA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2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天栄村</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農業集落排水</v>
      </c>
      <c r="Q8" s="35"/>
      <c r="R8" s="35"/>
      <c r="S8" s="35"/>
      <c r="T8" s="35"/>
      <c r="U8" s="35"/>
      <c r="V8" s="35"/>
      <c r="W8" s="35" t="str">
        <f>データ!L6</f>
        <v>F1</v>
      </c>
      <c r="X8" s="35"/>
      <c r="Y8" s="35"/>
      <c r="Z8" s="35"/>
      <c r="AA8" s="35"/>
      <c r="AB8" s="35"/>
      <c r="AC8" s="35"/>
      <c r="AD8" s="36" t="str">
        <f>データ!$M$6</f>
        <v>非設置</v>
      </c>
      <c r="AE8" s="36"/>
      <c r="AF8" s="36"/>
      <c r="AG8" s="36"/>
      <c r="AH8" s="36"/>
      <c r="AI8" s="36"/>
      <c r="AJ8" s="36"/>
      <c r="AK8" s="3"/>
      <c r="AL8" s="37">
        <f>データ!S6</f>
        <v>5403</v>
      </c>
      <c r="AM8" s="37"/>
      <c r="AN8" s="37"/>
      <c r="AO8" s="37"/>
      <c r="AP8" s="37"/>
      <c r="AQ8" s="37"/>
      <c r="AR8" s="37"/>
      <c r="AS8" s="37"/>
      <c r="AT8" s="38">
        <f>データ!T6</f>
        <v>225.52</v>
      </c>
      <c r="AU8" s="38"/>
      <c r="AV8" s="38"/>
      <c r="AW8" s="38"/>
      <c r="AX8" s="38"/>
      <c r="AY8" s="38"/>
      <c r="AZ8" s="38"/>
      <c r="BA8" s="38"/>
      <c r="BB8" s="38">
        <f>データ!U6</f>
        <v>23.96</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70.099999999999994</v>
      </c>
      <c r="Q10" s="38"/>
      <c r="R10" s="38"/>
      <c r="S10" s="38"/>
      <c r="T10" s="38"/>
      <c r="U10" s="38"/>
      <c r="V10" s="38"/>
      <c r="W10" s="38">
        <f>データ!Q6</f>
        <v>88.62</v>
      </c>
      <c r="X10" s="38"/>
      <c r="Y10" s="38"/>
      <c r="Z10" s="38"/>
      <c r="AA10" s="38"/>
      <c r="AB10" s="38"/>
      <c r="AC10" s="38"/>
      <c r="AD10" s="37">
        <f>データ!R6</f>
        <v>3850</v>
      </c>
      <c r="AE10" s="37"/>
      <c r="AF10" s="37"/>
      <c r="AG10" s="37"/>
      <c r="AH10" s="37"/>
      <c r="AI10" s="37"/>
      <c r="AJ10" s="37"/>
      <c r="AK10" s="2"/>
      <c r="AL10" s="37">
        <f>データ!V6</f>
        <v>3763</v>
      </c>
      <c r="AM10" s="37"/>
      <c r="AN10" s="37"/>
      <c r="AO10" s="37"/>
      <c r="AP10" s="37"/>
      <c r="AQ10" s="37"/>
      <c r="AR10" s="37"/>
      <c r="AS10" s="37"/>
      <c r="AT10" s="38">
        <f>データ!W6</f>
        <v>3.53</v>
      </c>
      <c r="AU10" s="38"/>
      <c r="AV10" s="38"/>
      <c r="AW10" s="38"/>
      <c r="AX10" s="38"/>
      <c r="AY10" s="38"/>
      <c r="AZ10" s="38"/>
      <c r="BA10" s="38"/>
      <c r="BB10" s="38">
        <f>データ!X6</f>
        <v>1066.01</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119</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117</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118</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44</v>
      </c>
      <c r="N86" s="12" t="s">
        <v>44</v>
      </c>
      <c r="O86" s="12" t="str">
        <f>データ!EO6</f>
        <v>【0.03】</v>
      </c>
    </row>
  </sheetData>
  <sheetProtection algorithmName="SHA-512" hashValue="FGNBx3iKOfiDTRIWA2YntzzpG/nDdk04nHvvHfm777v5GObTca9Ryz36n8xXg2YRIwQoJR6PitcBD1N+jbALPw==" saltValue="A+s61L/G4S1eflAp5BxHd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73440</v>
      </c>
      <c r="D6" s="19">
        <f t="shared" si="3"/>
        <v>47</v>
      </c>
      <c r="E6" s="19">
        <f t="shared" si="3"/>
        <v>17</v>
      </c>
      <c r="F6" s="19">
        <f t="shared" si="3"/>
        <v>5</v>
      </c>
      <c r="G6" s="19">
        <f t="shared" si="3"/>
        <v>0</v>
      </c>
      <c r="H6" s="19" t="str">
        <f t="shared" si="3"/>
        <v>福島県　天栄村</v>
      </c>
      <c r="I6" s="19" t="str">
        <f t="shared" si="3"/>
        <v>法非適用</v>
      </c>
      <c r="J6" s="19" t="str">
        <f t="shared" si="3"/>
        <v>下水道事業</v>
      </c>
      <c r="K6" s="19" t="str">
        <f t="shared" si="3"/>
        <v>農業集落排水</v>
      </c>
      <c r="L6" s="19" t="str">
        <f t="shared" si="3"/>
        <v>F1</v>
      </c>
      <c r="M6" s="19" t="str">
        <f t="shared" si="3"/>
        <v>非設置</v>
      </c>
      <c r="N6" s="20" t="str">
        <f t="shared" si="3"/>
        <v>-</v>
      </c>
      <c r="O6" s="20" t="str">
        <f t="shared" si="3"/>
        <v>該当数値なし</v>
      </c>
      <c r="P6" s="20">
        <f t="shared" si="3"/>
        <v>70.099999999999994</v>
      </c>
      <c r="Q6" s="20">
        <f t="shared" si="3"/>
        <v>88.62</v>
      </c>
      <c r="R6" s="20">
        <f t="shared" si="3"/>
        <v>3850</v>
      </c>
      <c r="S6" s="20">
        <f t="shared" si="3"/>
        <v>5403</v>
      </c>
      <c r="T6" s="20">
        <f t="shared" si="3"/>
        <v>225.52</v>
      </c>
      <c r="U6" s="20">
        <f t="shared" si="3"/>
        <v>23.96</v>
      </c>
      <c r="V6" s="20">
        <f t="shared" si="3"/>
        <v>3763</v>
      </c>
      <c r="W6" s="20">
        <f t="shared" si="3"/>
        <v>3.53</v>
      </c>
      <c r="X6" s="20">
        <f t="shared" si="3"/>
        <v>1066.01</v>
      </c>
      <c r="Y6" s="21">
        <f>IF(Y7="",NA(),Y7)</f>
        <v>101.48</v>
      </c>
      <c r="Z6" s="21">
        <f t="shared" ref="Z6:AH6" si="4">IF(Z7="",NA(),Z7)</f>
        <v>101.54</v>
      </c>
      <c r="AA6" s="21">
        <f t="shared" si="4"/>
        <v>100.26</v>
      </c>
      <c r="AB6" s="21">
        <f t="shared" si="4"/>
        <v>102.97</v>
      </c>
      <c r="AC6" s="21">
        <f t="shared" si="4"/>
        <v>97.49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855.8</v>
      </c>
      <c r="BL6" s="21">
        <f t="shared" si="7"/>
        <v>789.46</v>
      </c>
      <c r="BM6" s="21">
        <f t="shared" si="7"/>
        <v>654.71</v>
      </c>
      <c r="BN6" s="21">
        <f t="shared" si="7"/>
        <v>783.8</v>
      </c>
      <c r="BO6" s="21">
        <f t="shared" si="7"/>
        <v>778.81</v>
      </c>
      <c r="BP6" s="20" t="str">
        <f>IF(BP7="","",IF(BP7="-","【-】","【"&amp;SUBSTITUTE(TEXT(BP7,"#,##0.00"),"-","△")&amp;"】"))</f>
        <v>【786.37】</v>
      </c>
      <c r="BQ6" s="21">
        <f>IF(BQ7="",NA(),BQ7)</f>
        <v>91.62</v>
      </c>
      <c r="BR6" s="21">
        <f t="shared" ref="BR6:BZ6" si="8">IF(BR7="",NA(),BR7)</f>
        <v>91.09</v>
      </c>
      <c r="BS6" s="21">
        <f t="shared" si="8"/>
        <v>84.6</v>
      </c>
      <c r="BT6" s="21">
        <f t="shared" si="8"/>
        <v>94.02</v>
      </c>
      <c r="BU6" s="21">
        <f t="shared" si="8"/>
        <v>91.4</v>
      </c>
      <c r="BV6" s="21">
        <f t="shared" si="8"/>
        <v>59.8</v>
      </c>
      <c r="BW6" s="21">
        <f t="shared" si="8"/>
        <v>57.77</v>
      </c>
      <c r="BX6" s="21">
        <f t="shared" si="8"/>
        <v>65.37</v>
      </c>
      <c r="BY6" s="21">
        <f t="shared" si="8"/>
        <v>68.11</v>
      </c>
      <c r="BZ6" s="21">
        <f t="shared" si="8"/>
        <v>67.23</v>
      </c>
      <c r="CA6" s="20" t="str">
        <f>IF(CA7="","",IF(CA7="-","【-】","【"&amp;SUBSTITUTE(TEXT(CA7,"#,##0.00"),"-","△")&amp;"】"))</f>
        <v>【60.65】</v>
      </c>
      <c r="CB6" s="21">
        <f>IF(CB7="",NA(),CB7)</f>
        <v>170.21</v>
      </c>
      <c r="CC6" s="21">
        <f t="shared" ref="CC6:CK6" si="9">IF(CC7="",NA(),CC7)</f>
        <v>175.48</v>
      </c>
      <c r="CD6" s="21">
        <f t="shared" si="9"/>
        <v>189.8</v>
      </c>
      <c r="CE6" s="21">
        <f t="shared" si="9"/>
        <v>171.89</v>
      </c>
      <c r="CF6" s="21">
        <f t="shared" si="9"/>
        <v>177.87</v>
      </c>
      <c r="CG6" s="21">
        <f t="shared" si="9"/>
        <v>263.76</v>
      </c>
      <c r="CH6" s="21">
        <f t="shared" si="9"/>
        <v>274.35000000000002</v>
      </c>
      <c r="CI6" s="21">
        <f t="shared" si="9"/>
        <v>228.99</v>
      </c>
      <c r="CJ6" s="21">
        <f t="shared" si="9"/>
        <v>222.41</v>
      </c>
      <c r="CK6" s="21">
        <f t="shared" si="9"/>
        <v>228.21</v>
      </c>
      <c r="CL6" s="20" t="str">
        <f>IF(CL7="","",IF(CL7="-","【-】","【"&amp;SUBSTITUTE(TEXT(CL7,"#,##0.00"),"-","△")&amp;"】"))</f>
        <v>【256.97】</v>
      </c>
      <c r="CM6" s="21">
        <f>IF(CM7="",NA(),CM7)</f>
        <v>55.23</v>
      </c>
      <c r="CN6" s="21">
        <f t="shared" ref="CN6:CV6" si="10">IF(CN7="",NA(),CN7)</f>
        <v>55.68</v>
      </c>
      <c r="CO6" s="21">
        <f t="shared" si="10"/>
        <v>60.27</v>
      </c>
      <c r="CP6" s="21">
        <f t="shared" si="10"/>
        <v>59.57</v>
      </c>
      <c r="CQ6" s="21">
        <f t="shared" si="10"/>
        <v>59.57</v>
      </c>
      <c r="CR6" s="21">
        <f t="shared" si="10"/>
        <v>51.75</v>
      </c>
      <c r="CS6" s="21">
        <f t="shared" si="10"/>
        <v>50.68</v>
      </c>
      <c r="CT6" s="21">
        <f t="shared" si="10"/>
        <v>54.06</v>
      </c>
      <c r="CU6" s="21">
        <f t="shared" si="10"/>
        <v>55.26</v>
      </c>
      <c r="CV6" s="21">
        <f t="shared" si="10"/>
        <v>54.54</v>
      </c>
      <c r="CW6" s="20" t="str">
        <f>IF(CW7="","",IF(CW7="-","【-】","【"&amp;SUBSTITUTE(TEXT(CW7,"#,##0.00"),"-","△")&amp;"】"))</f>
        <v>【61.14】</v>
      </c>
      <c r="CX6" s="21">
        <f>IF(CX7="",NA(),CX7)</f>
        <v>97.21</v>
      </c>
      <c r="CY6" s="21">
        <f t="shared" ref="CY6:DG6" si="11">IF(CY7="",NA(),CY7)</f>
        <v>97.32</v>
      </c>
      <c r="CZ6" s="21">
        <f t="shared" si="11"/>
        <v>97.24</v>
      </c>
      <c r="DA6" s="21">
        <f t="shared" si="11"/>
        <v>97.39</v>
      </c>
      <c r="DB6" s="21">
        <f t="shared" si="11"/>
        <v>96.94</v>
      </c>
      <c r="DC6" s="21">
        <f t="shared" si="11"/>
        <v>84.84</v>
      </c>
      <c r="DD6" s="21">
        <f t="shared" si="11"/>
        <v>84.86</v>
      </c>
      <c r="DE6" s="21">
        <f t="shared" si="11"/>
        <v>90.11</v>
      </c>
      <c r="DF6" s="21">
        <f t="shared" si="11"/>
        <v>90.52</v>
      </c>
      <c r="DG6" s="21">
        <f t="shared" si="11"/>
        <v>90.3</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0.02</v>
      </c>
      <c r="EN6" s="21">
        <f t="shared" si="14"/>
        <v>0.01</v>
      </c>
      <c r="EO6" s="20" t="str">
        <f>IF(EO7="","",IF(EO7="-","【-】","【"&amp;SUBSTITUTE(TEXT(EO7,"#,##0.00"),"-","△")&amp;"】"))</f>
        <v>【0.03】</v>
      </c>
    </row>
    <row r="7" spans="1:145" s="22" customFormat="1" x14ac:dyDescent="0.15">
      <c r="A7" s="14"/>
      <c r="B7" s="23">
        <v>2021</v>
      </c>
      <c r="C7" s="23">
        <v>73440</v>
      </c>
      <c r="D7" s="23">
        <v>47</v>
      </c>
      <c r="E7" s="23">
        <v>17</v>
      </c>
      <c r="F7" s="23">
        <v>5</v>
      </c>
      <c r="G7" s="23">
        <v>0</v>
      </c>
      <c r="H7" s="23" t="s">
        <v>98</v>
      </c>
      <c r="I7" s="23" t="s">
        <v>99</v>
      </c>
      <c r="J7" s="23" t="s">
        <v>100</v>
      </c>
      <c r="K7" s="23" t="s">
        <v>101</v>
      </c>
      <c r="L7" s="23" t="s">
        <v>102</v>
      </c>
      <c r="M7" s="23" t="s">
        <v>103</v>
      </c>
      <c r="N7" s="24" t="s">
        <v>104</v>
      </c>
      <c r="O7" s="24" t="s">
        <v>105</v>
      </c>
      <c r="P7" s="24">
        <v>70.099999999999994</v>
      </c>
      <c r="Q7" s="24">
        <v>88.62</v>
      </c>
      <c r="R7" s="24">
        <v>3850</v>
      </c>
      <c r="S7" s="24">
        <v>5403</v>
      </c>
      <c r="T7" s="24">
        <v>225.52</v>
      </c>
      <c r="U7" s="24">
        <v>23.96</v>
      </c>
      <c r="V7" s="24">
        <v>3763</v>
      </c>
      <c r="W7" s="24">
        <v>3.53</v>
      </c>
      <c r="X7" s="24">
        <v>1066.01</v>
      </c>
      <c r="Y7" s="24">
        <v>101.48</v>
      </c>
      <c r="Z7" s="24">
        <v>101.54</v>
      </c>
      <c r="AA7" s="24">
        <v>100.26</v>
      </c>
      <c r="AB7" s="24">
        <v>102.97</v>
      </c>
      <c r="AC7" s="24">
        <v>97.49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855.8</v>
      </c>
      <c r="BL7" s="24">
        <v>789.46</v>
      </c>
      <c r="BM7" s="24">
        <v>654.71</v>
      </c>
      <c r="BN7" s="24">
        <v>783.8</v>
      </c>
      <c r="BO7" s="24">
        <v>778.81</v>
      </c>
      <c r="BP7" s="24">
        <v>786.37</v>
      </c>
      <c r="BQ7" s="24">
        <v>91.62</v>
      </c>
      <c r="BR7" s="24">
        <v>91.09</v>
      </c>
      <c r="BS7" s="24">
        <v>84.6</v>
      </c>
      <c r="BT7" s="24">
        <v>94.02</v>
      </c>
      <c r="BU7" s="24">
        <v>91.4</v>
      </c>
      <c r="BV7" s="24">
        <v>59.8</v>
      </c>
      <c r="BW7" s="24">
        <v>57.77</v>
      </c>
      <c r="BX7" s="24">
        <v>65.37</v>
      </c>
      <c r="BY7" s="24">
        <v>68.11</v>
      </c>
      <c r="BZ7" s="24">
        <v>67.23</v>
      </c>
      <c r="CA7" s="24">
        <v>60.65</v>
      </c>
      <c r="CB7" s="24">
        <v>170.21</v>
      </c>
      <c r="CC7" s="24">
        <v>175.48</v>
      </c>
      <c r="CD7" s="24">
        <v>189.8</v>
      </c>
      <c r="CE7" s="24">
        <v>171.89</v>
      </c>
      <c r="CF7" s="24">
        <v>177.87</v>
      </c>
      <c r="CG7" s="24">
        <v>263.76</v>
      </c>
      <c r="CH7" s="24">
        <v>274.35000000000002</v>
      </c>
      <c r="CI7" s="24">
        <v>228.99</v>
      </c>
      <c r="CJ7" s="24">
        <v>222.41</v>
      </c>
      <c r="CK7" s="24">
        <v>228.21</v>
      </c>
      <c r="CL7" s="24">
        <v>256.97000000000003</v>
      </c>
      <c r="CM7" s="24">
        <v>55.23</v>
      </c>
      <c r="CN7" s="24">
        <v>55.68</v>
      </c>
      <c r="CO7" s="24">
        <v>60.27</v>
      </c>
      <c r="CP7" s="24">
        <v>59.57</v>
      </c>
      <c r="CQ7" s="24">
        <v>59.57</v>
      </c>
      <c r="CR7" s="24">
        <v>51.75</v>
      </c>
      <c r="CS7" s="24">
        <v>50.68</v>
      </c>
      <c r="CT7" s="24">
        <v>54.06</v>
      </c>
      <c r="CU7" s="24">
        <v>55.26</v>
      </c>
      <c r="CV7" s="24">
        <v>54.54</v>
      </c>
      <c r="CW7" s="24">
        <v>61.14</v>
      </c>
      <c r="CX7" s="24">
        <v>97.21</v>
      </c>
      <c r="CY7" s="24">
        <v>97.32</v>
      </c>
      <c r="CZ7" s="24">
        <v>97.24</v>
      </c>
      <c r="DA7" s="24">
        <v>97.39</v>
      </c>
      <c r="DB7" s="24">
        <v>96.94</v>
      </c>
      <c r="DC7" s="24">
        <v>84.84</v>
      </c>
      <c r="DD7" s="24">
        <v>84.86</v>
      </c>
      <c r="DE7" s="24">
        <v>90.11</v>
      </c>
      <c r="DF7" s="24">
        <v>90.52</v>
      </c>
      <c r="DG7" s="24">
        <v>90.3</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0.02</v>
      </c>
      <c r="EN7" s="24">
        <v>0.01</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114</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2022-12-01T01:55:05Z</dcterms:created>
  <dcterms:modified xsi:type="dcterms:W3CDTF">2023-01-20T05:29:43Z</dcterms:modified>
  <cp:category/>
</cp:coreProperties>
</file>