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U4279\Desktop\経営分析（R４）\"/>
    </mc:Choice>
  </mc:AlternateContent>
  <xr:revisionPtr revIDLastSave="0" documentId="13_ncr:1_{9FE68A20-59E3-4221-B4E7-DA0AF1AB72B8}" xr6:coauthVersionLast="45" xr6:coauthVersionMax="45" xr10:uidLastSave="{00000000-0000-0000-0000-000000000000}"/>
  <workbookProtection workbookAlgorithmName="SHA-512" workbookHashValue="B2znr5TVLGbbJaCOuNobnnHjDZdcGL/+wXjjkUQTWAFAmZ6SRs+uivBS0NV++r2k6VNPtMKc/1nofPNw6YjOOg==" workbookSaltValue="B4b57GLhJ48/ctDXcSuFMw=="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<sst xmlns="http://schemas.openxmlformats.org/spreadsheetml/2006/main" count="236" uniqueCount="118">
  <si>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</si>
  <si>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</si>
  <si>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</si>
  <si>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</si>
  <si>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</si>
  <si>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</si>
  <si>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</si>
  <si>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</si>
  <si>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</si>
  <si>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</si>
  <si>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</si>
  <si>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</si>
  <si>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</si>
  <si>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</si>
  <si>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</si>
  <si>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</si>
  <si>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</si>
  <si>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</si>
  <si>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</si>
  <si>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</si>
  <si>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</si>
  <si>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</si>
  <si>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</si>
  <si>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</si>
  <si>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</si>
  <si>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</si>
  <si>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</si>
  <si>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</si>
  <si>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</si>
  <si>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</si>
  <si>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</si>
  <si>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</si>
  <si>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</si>
  <si>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</si>
  <si>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</si>
  <si>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</si>
  <si>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</si>
  <si>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</si>
  <si>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</si>
  <si>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</si>
  <si>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</si>
  <si>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</si>
  <si>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</si>
  <si>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</si>
  <si>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</si>
  <si>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</si>
  <si>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</si>
  <si>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</si>
  <si>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</si>
  <si>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</si>
  <si>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</si>
  <si>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</si>
  <si>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</si>
  <si>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</si>
  <si>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</si>
  <si>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</si>
  <si>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</si>
  <si>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</si>
  <si>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</si>
  <si>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</si>
  <si>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</si>
  <si>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</si>
  <si>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</si>
  <si>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</si>
  <si>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</si>
  <si>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</si>
  <si>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</si>
  <si>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</si>
  <si>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</si>
  <si>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</si>
  <si>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</si>
  <si>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</si>
  <si>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</si>
  <si>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</si>
  <si>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</si>
  <si>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</si>
  <si>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</si>
  <si>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</si>
  <si>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</si>
  <si>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</si>
  <si>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</si>
  <si>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</si>
  <si>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</si>
  <si>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</si>
  <si>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</si>
  <si>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</si>
  <si>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</si>
  <si>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</si>
  <si>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</si>
  <si>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</si>
  <si>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</si>
  <si>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</si>
  <si>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</si>
  <si>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</si>
  <si>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</si>
  <si>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</si>
  <si>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</si>
  <si>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</si>
  <si>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</si>
  <si>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</si>
  <si>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</si>
  <si>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</si>
  <si>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</si>
  <si>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</si>
  <si>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</si>
  <si>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</si>
  <si>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</si>
  <si>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</si>
  <si>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</si>
  <si>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</si>
  <si>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</si>
  <si>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</si>
  <si>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</si>
  <si>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</si>
  <si>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</si>
  <si>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</si>
  <si>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施設については、運用開始から稼働してる処理場内の機械類の大規模な修繕が必要で今後さらなる維持管理費が増える事が予想されため令和２年度に施設の機能診断及び最適化構想を策定し改修工事を進めていく。</t>
    <phoneticPr fontId="4"/>
  </si>
  <si>
    <t>全体の総括としては、未接続の加入の促進を図り運営状況の改善を図っていく。
　料金体系の見直し値上げについては、随時検討していく。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</si>
</sst>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CD-445D-BAE2-B6CC617308A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ECD-445D-BAE2-B6CC617308A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39.06</c:v>
                </c:pt>
                <c:pt idx="1">
                  <c:v>39.229999999999997</c:v>
                </c:pt>
                <c:pt idx="2">
                  <c:v>40.159999999999997</c:v>
                </c:pt>
                <c:pt idx="3">
                  <c:v>42.66</c:v>
                </c:pt>
                <c:pt idx="4">
                  <c:v>47.94</c:v>
                </c:pt>
              </c:numCache>
            </c:numRef>
          </c:val>
          <c:extLst>
            <c:ext xmlns:c16="http://schemas.microsoft.com/office/drawing/2014/chart" uri="{C3380CC4-5D6E-409C-BE32-E72D297353CC}">
              <c16:uniqueId val="{00000000-FD45-400D-BBE0-1719C9FA76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FD45-400D-BBE0-1719C9FA76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57.62</c:v>
                </c:pt>
                <c:pt idx="1">
                  <c:v>59.52</c:v>
                </c:pt>
                <c:pt idx="2">
                  <c:v>59.81</c:v>
                </c:pt>
                <c:pt idx="3">
                  <c:v>61.1</c:v>
                </c:pt>
                <c:pt idx="4">
                  <c:v>62.76</c:v>
                </c:pt>
              </c:numCache>
            </c:numRef>
          </c:val>
          <c:extLst>
            <c:ext xmlns:c16="http://schemas.microsoft.com/office/drawing/2014/chart" uri="{C3380CC4-5D6E-409C-BE32-E72D297353CC}">
              <c16:uniqueId val="{00000000-C2E3-4028-8CA2-8A05E62A07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C2E3-4028-8CA2-8A05E62A07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98.19</c:v>
                </c:pt>
                <c:pt idx="1">
                  <c:v>97.3</c:v>
                </c:pt>
                <c:pt idx="2">
                  <c:v>94.62</c:v>
                </c:pt>
                <c:pt idx="3">
                  <c:v>89.73</c:v>
                </c:pt>
                <c:pt idx="4">
                  <c:v>96.48</c:v>
                </c:pt>
              </c:numCache>
            </c:numRef>
          </c:val>
          <c:extLst>
            <c:ext xmlns:c16="http://schemas.microsoft.com/office/drawing/2014/chart" uri="{C3380CC4-5D6E-409C-BE32-E72D297353CC}">
              <c16:uniqueId val="{00000000-53BD-446A-BB07-B84CE8DF86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D-446A-BB07-B84CE8DF86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DA-427D-AAF5-42E9D44AFC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DA-427D-AAF5-42E9D44AFC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B-4A8A-84EB-82458B8A83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B-4A8A-84EB-82458B8A83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DD-421E-B7EB-7D099B7742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DD-421E-B7EB-7D099B7742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D-407F-80B5-7CDFE8373FA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D-407F-80B5-7CDFE8373FA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FE-431B-A8DB-A6678C7CD4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5FE-431B-A8DB-A6678C7CD4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101.93</c:v>
                </c:pt>
                <c:pt idx="1">
                  <c:v>101.62</c:v>
                </c:pt>
                <c:pt idx="2">
                  <c:v>111.58</c:v>
                </c:pt>
                <c:pt idx="3">
                  <c:v>89.48</c:v>
                </c:pt>
                <c:pt idx="4">
                  <c:v>107.3</c:v>
                </c:pt>
              </c:numCache>
            </c:numRef>
          </c:val>
          <c:extLst>
            <c:ext xmlns:c16="http://schemas.microsoft.com/office/drawing/2014/chart" uri="{C3380CC4-5D6E-409C-BE32-E72D297353CC}">
              <c16:uniqueId val="{00000000-8877-492C-A550-EF2D9CF2801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877-492C-A550-EF2D9CF2801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221.99</c:v>
                </c:pt>
                <c:pt idx="1">
                  <c:v>227.81</c:v>
                </c:pt>
                <c:pt idx="2">
                  <c:v>206.57</c:v>
                </c:pt>
                <c:pt idx="3">
                  <c:v>251.99</c:v>
                </c:pt>
                <c:pt idx="4">
                  <c:v>215.57</c:v>
                </c:pt>
              </c:numCache>
            </c:numRef>
          </c:val>
          <c:extLst>
            <c:ext xmlns:c16="http://schemas.microsoft.com/office/drawing/2014/chart" uri="{C3380CC4-5D6E-409C-BE32-E72D297353CC}">
              <c16:uniqueId val="{00000000-0B13-458D-B81E-3F7D74D0BC5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B13-458D-B81E-3F7D74D0BC5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大玉村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8735</v>
      </c>
      <c r="AM8" s="55"/>
      <c r="AN8" s="55"/>
      <c r="AO8" s="55"/>
      <c r="AP8" s="55"/>
      <c r="AQ8" s="55"/>
      <c r="AR8" s="55"/>
      <c r="AS8" s="55"/>
      <c r="AT8" s="54">
        <f>データ!T6</f>
        <v>79.44</v>
      </c>
      <c r="AU8" s="54"/>
      <c r="AV8" s="54"/>
      <c r="AW8" s="54"/>
      <c r="AX8" s="54"/>
      <c r="AY8" s="54"/>
      <c r="AZ8" s="54"/>
      <c r="BA8" s="54"/>
      <c r="BB8" s="54">
        <f>データ!U6</f>
        <v>109.96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40.020000000000003</v>
      </c>
      <c r="Q10" s="54"/>
      <c r="R10" s="54"/>
      <c r="S10" s="54"/>
      <c r="T10" s="54"/>
      <c r="U10" s="54"/>
      <c r="V10" s="54"/>
      <c r="W10" s="54">
        <f>データ!Q6</f>
        <v>100</v>
      </c>
      <c r="X10" s="54"/>
      <c r="Y10" s="54"/>
      <c r="Z10" s="54"/>
      <c r="AA10" s="54"/>
      <c r="AB10" s="54"/>
      <c r="AC10" s="54"/>
      <c r="AD10" s="55">
        <f>データ!R6</f>
        <v>5665</v>
      </c>
      <c r="AE10" s="55"/>
      <c r="AF10" s="55"/>
      <c r="AG10" s="55"/>
      <c r="AH10" s="55"/>
      <c r="AI10" s="55"/>
      <c r="AJ10" s="55"/>
      <c r="AK10" s="2"/>
      <c r="AL10" s="55">
        <f>データ!V6</f>
        <v>3496</v>
      </c>
      <c r="AM10" s="55"/>
      <c r="AN10" s="55"/>
      <c r="AO10" s="55"/>
      <c r="AP10" s="55"/>
      <c r="AQ10" s="55"/>
      <c r="AR10" s="55"/>
      <c r="AS10" s="55"/>
      <c r="AT10" s="54">
        <f>データ!W6</f>
        <v>1.59</v>
      </c>
      <c r="AU10" s="54"/>
      <c r="AV10" s="54"/>
      <c r="AW10" s="54"/>
      <c r="AX10" s="54"/>
      <c r="AY10" s="54"/>
      <c r="AZ10" s="54"/>
      <c r="BA10" s="54"/>
      <c r="BB10" s="54">
        <f>データ!X6</f>
        <v>2198.7399999999998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U6suQ+I7Np0RdThjGLXTMA5O1TnXZEAtAFGYqC9S0Vxa41ViR3ecUPsnv2/lSuoQqR6C1m6KDyBtVSw0/HdmUg==" saltValue="xAJdEBcyuUuu4x78PJ9q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73229</v>
      </c>
      <c r="D6" s="19">
        <f t="shared" si="3"/>
        <v>47</v>
      </c>
      <c r="E6" s="19">
        <f t="shared" si="3"/>
        <v>17</v>
      </c>
      <c r="F6" s="19">
        <f t="shared" si="3"/>
        <v>5</v>
      </c>
      <c r="G6" s="19">
        <f t="shared" si="3"/>
        <v>0</v>
      </c>
      <c r="H6" s="19" t="str">
        <f t="shared" si="3"/>
        <v>福島県　大玉村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40.020000000000003</v>
      </c>
      <c r="Q6" s="20">
        <f t="shared" si="3"/>
        <v>100</v>
      </c>
      <c r="R6" s="20">
        <f t="shared" si="3"/>
        <v>5665</v>
      </c>
      <c r="S6" s="20">
        <f t="shared" si="3"/>
        <v>8735</v>
      </c>
      <c r="T6" s="20">
        <f t="shared" si="3"/>
        <v>79.44</v>
      </c>
      <c r="U6" s="20">
        <f t="shared" si="3"/>
        <v>109.96</v>
      </c>
      <c r="V6" s="20">
        <f t="shared" si="3"/>
        <v>3496</v>
      </c>
      <c r="W6" s="20">
        <f t="shared" si="3"/>
        <v>1.59</v>
      </c>
      <c r="X6" s="20">
        <f t="shared" si="3"/>
        <v>2198.7399999999998</v>
      </c>
      <c r="Y6" s="21">
        <f>IF(Y7="",NA(),Y7)</f>
        <v>98.19</v>
      </c>
      <c r="Z6" s="21">
        <f t="shared" ref="Z6:AH6" si="4">IF(Z7="",NA(),Z7)</f>
        <v>97.3</v>
      </c>
      <c r="AA6" s="21">
        <f t="shared" si="4"/>
        <v>94.62</v>
      </c>
      <c r="AB6" s="21">
        <f t="shared" si="4"/>
        <v>89.73</v>
      </c>
      <c r="AC6" s="21">
        <f t="shared" si="4"/>
        <v>96.48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101.93</v>
      </c>
      <c r="BR6" s="21">
        <f t="shared" ref="BR6:BZ6" si="8">IF(BR7="",NA(),BR7)</f>
        <v>101.62</v>
      </c>
      <c r="BS6" s="21">
        <f t="shared" si="8"/>
        <v>111.58</v>
      </c>
      <c r="BT6" s="21">
        <f t="shared" si="8"/>
        <v>89.48</v>
      </c>
      <c r="BU6" s="21">
        <f t="shared" si="8"/>
        <v>107.3</v>
      </c>
      <c r="BV6" s="21">
        <f t="shared" si="8"/>
        <v>59.8</v>
      </c>
      <c r="BW6" s="21">
        <f t="shared" si="8"/>
        <v>57.77</v>
      </c>
      <c r="BX6" s="21">
        <f t="shared" si="8"/>
        <v>57.31</v>
      </c>
      <c r="BY6" s="21">
        <f t="shared" si="8"/>
        <v>57.08</v>
      </c>
      <c r="BZ6" s="21">
        <f t="shared" si="8"/>
        <v>56.26</v>
      </c>
      <c r="CA6" s="20" t="str">
        <f>IF(CA7="","",IF(CA7="-","【-】","【"&amp;SUBSTITUTE(TEXT(CA7,"#,##0.00"),"-","△")&amp;"】"))</f>
        <v>【60.65】</v>
      </c>
      <c r="CB6" s="21">
        <f>IF(CB7="",NA(),CB7)</f>
        <v>221.99</v>
      </c>
      <c r="CC6" s="21">
        <f t="shared" ref="CC6:CK6" si="9">IF(CC7="",NA(),CC7)</f>
        <v>227.81</v>
      </c>
      <c r="CD6" s="21">
        <f t="shared" si="9"/>
        <v>206.57</v>
      </c>
      <c r="CE6" s="21">
        <f t="shared" si="9"/>
        <v>251.99</v>
      </c>
      <c r="CF6" s="21">
        <f t="shared" si="9"/>
        <v>215.57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39.06</v>
      </c>
      <c r="CN6" s="21">
        <f t="shared" ref="CN6:CV6" si="10">IF(CN7="",NA(),CN7)</f>
        <v>39.229999999999997</v>
      </c>
      <c r="CO6" s="21">
        <f t="shared" si="10"/>
        <v>40.159999999999997</v>
      </c>
      <c r="CP6" s="21">
        <f t="shared" si="10"/>
        <v>42.66</v>
      </c>
      <c r="CQ6" s="21">
        <f t="shared" si="10"/>
        <v>47.94</v>
      </c>
      <c r="CR6" s="21">
        <f t="shared" si="10"/>
        <v>51.75</v>
      </c>
      <c r="CS6" s="21">
        <f t="shared" si="10"/>
        <v>50.68</v>
      </c>
      <c r="CT6" s="21">
        <f t="shared" si="10"/>
        <v>50.14</v>
      </c>
      <c r="CU6" s="21">
        <f t="shared" si="10"/>
        <v>54.83</v>
      </c>
      <c r="CV6" s="21">
        <f t="shared" si="10"/>
        <v>66.53</v>
      </c>
      <c r="CW6" s="20" t="str">
        <f>IF(CW7="","",IF(CW7="-","【-】","【"&amp;SUBSTITUTE(TEXT(CW7,"#,##0.00"),"-","△")&amp;"】"))</f>
        <v>【61.14】</v>
      </c>
      <c r="CX6" s="21">
        <f>IF(CX7="",NA(),CX7)</f>
        <v>57.62</v>
      </c>
      <c r="CY6" s="21">
        <f t="shared" ref="CY6:DG6" si="11">IF(CY7="",NA(),CY7)</f>
        <v>59.52</v>
      </c>
      <c r="CZ6" s="21">
        <f t="shared" si="11"/>
        <v>59.81</v>
      </c>
      <c r="DA6" s="21">
        <f t="shared" si="11"/>
        <v>61.1</v>
      </c>
      <c r="DB6" s="21">
        <f t="shared" si="11"/>
        <v>62.76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73229</v>
      </c>
      <c r="D7" s="23">
        <v>47</v>
      </c>
      <c r="E7" s="23">
        <v>17</v>
      </c>
      <c r="F7" s="23">
        <v>5</v>
      </c>
      <c r="G7" s="23">
        <v>0</v>
      </c>
      <c r="H7" s="23" t="s">
        <v>97</v>
      </c>
      <c r="I7" s="23" t="s">
        <v>98</v>
      </c>
      <c r="J7" s="23" t="s">
        <v>99</v>
      </c>
      <c r="K7" s="23" t="s">
        <v>100</v>
      </c>
      <c r="L7" s="23" t="s">
        <v>101</v>
      </c>
      <c r="M7" s="23" t="s">
        <v>102</v>
      </c>
      <c r="N7" s="24" t="s">
        <v>103</v>
      </c>
      <c r="O7" s="24" t="s">
        <v>104</v>
      </c>
      <c r="P7" s="24">
        <v>40.020000000000003</v>
      </c>
      <c r="Q7" s="24">
        <v>100</v>
      </c>
      <c r="R7" s="24">
        <v>5665</v>
      </c>
      <c r="S7" s="24">
        <v>8735</v>
      </c>
      <c r="T7" s="24">
        <v>79.44</v>
      </c>
      <c r="U7" s="24">
        <v>109.96</v>
      </c>
      <c r="V7" s="24">
        <v>3496</v>
      </c>
      <c r="W7" s="24">
        <v>1.59</v>
      </c>
      <c r="X7" s="24">
        <v>2198.7399999999998</v>
      </c>
      <c r="Y7" s="24">
        <v>98.19</v>
      </c>
      <c r="Z7" s="24">
        <v>97.3</v>
      </c>
      <c r="AA7" s="24">
        <v>94.62</v>
      </c>
      <c r="AB7" s="24">
        <v>89.73</v>
      </c>
      <c r="AC7" s="24">
        <v>96.48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101.93</v>
      </c>
      <c r="BR7" s="24">
        <v>101.62</v>
      </c>
      <c r="BS7" s="24">
        <v>111.58</v>
      </c>
      <c r="BT7" s="24">
        <v>89.48</v>
      </c>
      <c r="BU7" s="24">
        <v>107.3</v>
      </c>
      <c r="BV7" s="24">
        <v>59.8</v>
      </c>
      <c r="BW7" s="24">
        <v>57.77</v>
      </c>
      <c r="BX7" s="24">
        <v>57.31</v>
      </c>
      <c r="BY7" s="24">
        <v>57.08</v>
      </c>
      <c r="BZ7" s="24">
        <v>56.26</v>
      </c>
      <c r="CA7" s="24">
        <v>60.65</v>
      </c>
      <c r="CB7" s="24">
        <v>221.99</v>
      </c>
      <c r="CC7" s="24">
        <v>227.81</v>
      </c>
      <c r="CD7" s="24">
        <v>206.57</v>
      </c>
      <c r="CE7" s="24">
        <v>251.99</v>
      </c>
      <c r="CF7" s="24">
        <v>215.57</v>
      </c>
      <c r="CG7" s="24">
        <v>263.76</v>
      </c>
      <c r="CH7" s="24">
        <v>274.35000000000002</v>
      </c>
      <c r="CI7" s="24">
        <v>273.52</v>
      </c>
      <c r="CJ7" s="24">
        <v>274.99</v>
      </c>
      <c r="CK7" s="24">
        <v>282.08999999999997</v>
      </c>
      <c r="CL7" s="24">
        <v>256.97000000000003</v>
      </c>
      <c r="CM7" s="24">
        <v>39.06</v>
      </c>
      <c r="CN7" s="24">
        <v>39.229999999999997</v>
      </c>
      <c r="CO7" s="24">
        <v>40.159999999999997</v>
      </c>
      <c r="CP7" s="24">
        <v>42.66</v>
      </c>
      <c r="CQ7" s="24">
        <v>47.94</v>
      </c>
      <c r="CR7" s="24">
        <v>51.75</v>
      </c>
      <c r="CS7" s="24">
        <v>50.68</v>
      </c>
      <c r="CT7" s="24">
        <v>50.14</v>
      </c>
      <c r="CU7" s="24">
        <v>54.83</v>
      </c>
      <c r="CV7" s="24">
        <v>66.53</v>
      </c>
      <c r="CW7" s="24">
        <v>61.14</v>
      </c>
      <c r="CX7" s="24">
        <v>57.62</v>
      </c>
      <c r="CY7" s="24">
        <v>59.52</v>
      </c>
      <c r="CZ7" s="24">
        <v>59.81</v>
      </c>
      <c r="DA7" s="24">
        <v>61.1</v>
      </c>
      <c r="DB7" s="24">
        <v>62.76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U4279</cp:lastModifiedBy>
  <dcterms:created xsi:type="dcterms:W3CDTF">2023-01-12T23:59:54Z</dcterms:created>
  <dcterms:modified xsi:type="dcterms:W3CDTF">2023-01-20T00:42:59Z</dcterms:modified>
  <cp:category/>
</cp:coreProperties>
</file>