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J都市計画 05下水道\14_調査・回答\調査（R4）\04_総務課\20230125〆公営企業に係る経営比較分析表（令和３年度決算）の分析等について \02_提出\"/>
    </mc:Choice>
  </mc:AlternateContent>
  <xr:revisionPtr revIDLastSave="0" documentId="13_ncr:1_{C45374FC-A25E-422C-9020-1A5FE387CADF}" xr6:coauthVersionLast="47" xr6:coauthVersionMax="47" xr10:uidLastSave="{00000000-0000-0000-0000-000000000000}"/>
  <workbookProtection workbookAlgorithmName="SHA-512" workbookHashValue="n1yEuMKcIBeajI1E6/8Z5blVpJrQnwHxSxcETeS1fciMjoMBl9Ij55DOxdBfSMjD0vpnOrieiVo87AyggmBwOw==" workbookSaltValue="Ugr8Md7W+7g0toavDp5Sjg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B10" i="4"/>
  <c r="I8" i="4"/>
</calcChain>
</file>

<file path=xl/sharedStrings.xml><?xml version="1.0" encoding="utf-8"?>
<sst xmlns="http://schemas.openxmlformats.org/spreadsheetml/2006/main" count="236" uniqueCount="119">
  <si>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</si>
  <si>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</si>
  <si>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</si>
  <si>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</si>
  <si>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</si>
  <si>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</si>
  <si>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</si>
  <si>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</si>
  <si>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</si>
  <si>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</si>
  <si>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</si>
  <si>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</si>
  <si>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</si>
  <si>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</si>
  <si>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</si>
  <si>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</si>
  <si>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</si>
  <si>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</si>
  <si>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</si>
  <si>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</si>
  <si>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</si>
  <si>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</si>
  <si>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</si>
  <si>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</si>
  <si>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</si>
  <si>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</si>
  <si>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</si>
  <si>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</si>
  <si>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</si>
  <si>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</si>
  <si>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</si>
  <si>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</si>
  <si>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</si>
  <si>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</si>
  <si>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</si>
  <si>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</si>
  <si>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</si>
  <si>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</si>
  <si>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</si>
  <si>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</si>
  <si>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</si>
  <si>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</si>
  <si>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</si>
  <si>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</si>
  <si>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</si>
  <si>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</si>
  <si>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</si>
  <si>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</si>
  <si>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</si>
  <si>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</si>
  <si>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</si>
  <si>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</si>
  <si>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</si>
  <si>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</si>
  <si>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</si>
  <si>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</si>
  <si>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</si>
  <si>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</si>
  <si>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</si>
  <si>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</si>
  <si>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</si>
  <si>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</si>
  <si>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</si>
  <si>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</si>
  <si>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</si>
  <si>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</si>
  <si>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</si>
  <si>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</si>
  <si>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</si>
  <si>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</si>
  <si>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</si>
  <si>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</si>
  <si>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</si>
  <si>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</si>
  <si>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</si>
  <si>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</si>
  <si>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</si>
  <si>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</si>
  <si>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</si>
  <si>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</si>
  <si>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</si>
  <si>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</si>
  <si>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</si>
  <si>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</si>
  <si>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</si>
  <si>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</si>
  <si>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</si>
  <si>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</si>
  <si>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</si>
  <si>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</si>
  <si>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</si>
  <si>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</si>
  <si>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</si>
  <si>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</si>
  <si>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</si>
  <si>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</si>
  <si>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</si>
  <si>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浅川町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</si>
  <si>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</si>
  <si>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</si>
  <si>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</si>
  <si>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</si>
  <si>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</si>
  <si>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</si>
  <si>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</si>
  <si>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</si>
  <si>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</si>
  <si>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</si>
  <si>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</si>
  <si>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</si>
  <si>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</si>
  <si>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</si>
  <si>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</si>
  <si>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</si>
  <si>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</si>
  <si>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</si>
  <si>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①収益的収支比率：H23年度以降、概ね100%を超える水準で推移しているため経営状況は健全である。
④企業債残高対事業規模比率：類似団体平均値を下回る低い数値となっている。
⑤経費回収率：類似団体平均と比較して高い数値にあるが、地方公営企業会計適用や汚水処理場の耐水化に伴う経費が嵩み、R3では悪化した。
⑥汚水処理原価：類似団体平均と比較して低い数値で推移してきたが、⑤のとおり経費が嵩んだことにより、一時的な悪化を示した。
⑦施設利用率：類似団体平均と比較して低い状況であるが、年々増加している。管路施設の整備が途中であるため、今後、更に増加する見込である。
⑧水洗化率：類似団体平均と比較して低い状況であるが、年々増加している。管路施設の整備が途中であるため、今後、更に増加する見込である。
・R2までは収益的収支が100%を超えており経費回収率も100％を超えてきたが、⑤のとおり、一時的に経費が嵩む期間が生じているため、経営状況は悪化を示した。
・汚水処理原価はR2までは類似団体平均値より低い数値となっているが、今後、老朽化等による維持管理費の増加に対応するため、有収水量の増加に向けて接続率の向上に努めていく。</t>
    <rPh sb="17" eb="18">
      <t>オオム</t>
    </rPh>
    <rPh sb="114" eb="116">
      <t>チホウ</t>
    </rPh>
    <rPh sb="116" eb="120">
      <t>コウエイキギョウ</t>
    </rPh>
    <rPh sb="120" eb="122">
      <t>カイケイ</t>
    </rPh>
    <rPh sb="122" eb="124">
      <t>テキヨウ</t>
    </rPh>
    <rPh sb="125" eb="130">
      <t>オスイショリジョウ</t>
    </rPh>
    <rPh sb="131" eb="134">
      <t>タイスイカ</t>
    </rPh>
    <rPh sb="135" eb="136">
      <t>トモナ</t>
    </rPh>
    <rPh sb="137" eb="139">
      <t>ケイヒ</t>
    </rPh>
    <rPh sb="140" eb="141">
      <t>カサ</t>
    </rPh>
    <rPh sb="147" eb="149">
      <t>アッカ</t>
    </rPh>
    <rPh sb="177" eb="179">
      <t>スイイ</t>
    </rPh>
    <rPh sb="190" eb="192">
      <t>ケイヒ</t>
    </rPh>
    <rPh sb="193" eb="194">
      <t>カサ</t>
    </rPh>
    <rPh sb="202" eb="205">
      <t>イチジテキ</t>
    </rPh>
    <rPh sb="206" eb="208">
      <t>アッカ</t>
    </rPh>
    <rPh sb="209" eb="210">
      <t>シメ</t>
    </rPh>
    <rPh sb="396" eb="399">
      <t>イチジテキ</t>
    </rPh>
    <rPh sb="400" eb="402">
      <t>ケイヒ</t>
    </rPh>
    <rPh sb="403" eb="404">
      <t>カサ</t>
    </rPh>
    <rPh sb="405" eb="407">
      <t>キカン</t>
    </rPh>
    <rPh sb="408" eb="409">
      <t>ショウ</t>
    </rPh>
    <rPh sb="416" eb="420">
      <t>ケイエイジョウキョウ</t>
    </rPh>
    <rPh sb="421" eb="423">
      <t>アッカ</t>
    </rPh>
    <rPh sb="424" eb="425">
      <t>シメ</t>
    </rPh>
    <phoneticPr fontId="4"/>
  </si>
  <si>
    <t>③管渠改善率：類似団体平均と比較して低い数値となっている。
・平成18年3月供用開始のため、比較的新しい施設ではあるが、供用開始から15年を過ぎたため、各設備についてオーバーホール等の実施が必要となっている。
細かい修繕が散発的に発生しており、早期の発見や対応に努めていく。
・管渠は耐用年数を経過するものはないが、東日本大震災の影響を受けた管渠もあることから、定期的な点検・調査をする必要がある。</t>
    <phoneticPr fontId="4"/>
  </si>
  <si>
    <t>・収益的収支が概ね黒字の推移とはなっているが、施設も供用開始から15年を経過し、今後、維持費等の増が見込まれるため、更に経費削減や施設利用率の向上が必要になる。
・処理区域の拡大については、今後の更新や修繕も考慮し、投資規模は適切か判断する必要がある。
・R6より地方公営企業会計を適用する予定であり、それにより経営状況が改めて明らかとなる見通しである。健全な経営状況を目指し役立てたい。</t>
    <rPh sb="12" eb="14">
      <t>スイイ</t>
    </rPh>
    <rPh sb="132" eb="138">
      <t>チホウコウエイキギョウ</t>
    </rPh>
    <rPh sb="138" eb="140">
      <t>カイケイ</t>
    </rPh>
    <rPh sb="141" eb="143">
      <t>テキヨウ</t>
    </rPh>
    <rPh sb="145" eb="147">
      <t>ヨテイ</t>
    </rPh>
    <rPh sb="156" eb="160">
      <t>ケイエイジョウキョウ</t>
    </rPh>
    <rPh sb="161" eb="162">
      <t>アラタ</t>
    </rPh>
    <rPh sb="164" eb="165">
      <t>アキ</t>
    </rPh>
    <rPh sb="170" eb="172">
      <t>ミトオ</t>
    </rPh>
    <rPh sb="177" eb="179">
      <t>ケンゼン</t>
    </rPh>
    <rPh sb="180" eb="184">
      <t>ケイエイジョウキョウ</t>
    </rPh>
    <rPh sb="185" eb="187">
      <t>メザ</t>
    </rPh>
    <rPh sb="188" eb="190">
      <t>ヤクダ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</si>
</sst>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D-4057-8BEE-E6D62F0E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0.09</c:v>
                </c:pt>
                <c:pt idx="2">
                  <c:v>0.06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D-4057-8BEE-E6D62F0E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23.67</c:v>
                </c:pt>
                <c:pt idx="1">
                  <c:v>23.73</c:v>
                </c:pt>
                <c:pt idx="2">
                  <c:v>25.07</c:v>
                </c:pt>
                <c:pt idx="3">
                  <c:v>26.07</c:v>
                </c:pt>
                <c:pt idx="4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A-41C6-976A-1BA1559C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37.08</c:v>
                </c:pt>
                <c:pt idx="1">
                  <c:v>37.46</c:v>
                </c:pt>
                <c:pt idx="2">
                  <c:v>37.65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A-41C6-976A-1BA1559C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57</c:v>
                </c:pt>
                <c:pt idx="1">
                  <c:v>57.55</c:v>
                </c:pt>
                <c:pt idx="2">
                  <c:v>58.65</c:v>
                </c:pt>
                <c:pt idx="3">
                  <c:v>59.83</c:v>
                </c:pt>
                <c:pt idx="4">
                  <c:v>60.99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2-4D94-B7DF-9EE3960E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67.22</c:v>
                </c:pt>
                <c:pt idx="1">
                  <c:v>67.459999999999994</c:v>
                </c:pt>
                <c:pt idx="2">
                  <c:v>67.37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2-4D94-B7DF-9EE3960E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107.54</c:v>
                </c:pt>
                <c:pt idx="1">
                  <c:v>107.91</c:v>
                </c:pt>
                <c:pt idx="2">
                  <c:v>112.49</c:v>
                </c:pt>
                <c:pt idx="3">
                  <c:v>121.8</c:v>
                </c:pt>
                <c:pt idx="4">
                  <c:v>98.32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3-4D30-901C-83256A93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D30-901C-83256A934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6-47FB-8E2C-87FC3B37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6-47FB-8E2C-87FC3B37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A-497B-8A80-C2877739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A-497B-8A80-C28777390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C-4A43-B167-C7C55CB5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C-4A43-B167-C7C55CB5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3-4AAE-A046-A7A2C8B67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AAE-A046-A7A2C8B67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111.53</c:v>
                </c:pt>
                <c:pt idx="1">
                  <c:v>117.1</c:v>
                </c:pt>
                <c:pt idx="2">
                  <c:v>7.79</c:v>
                </c:pt>
                <c:pt idx="3">
                  <c:v>0.01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D-4E60-A17D-EC9C77F8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1223.96</c:v>
                </c:pt>
                <c:pt idx="1">
                  <c:v>1269.1500000000001</c:v>
                </c:pt>
                <c:pt idx="2">
                  <c:v>1087.96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D-4E60-A17D-EC9C77F8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112.03</c:v>
                </c:pt>
                <c:pt idx="1">
                  <c:v>100</c:v>
                </c:pt>
                <c:pt idx="2">
                  <c:v>120.3</c:v>
                </c:pt>
                <c:pt idx="3">
                  <c:v>100</c:v>
                </c:pt>
                <c:pt idx="4">
                  <c:v>82.83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A-45B5-845D-F09DCC43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61.54</c:v>
                </c:pt>
                <c:pt idx="1">
                  <c:v>63.97</c:v>
                </c:pt>
                <c:pt idx="2">
                  <c:v>59.67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A-45B5-845D-F09DCC43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179.21</c:v>
                </c:pt>
                <c:pt idx="1">
                  <c:v>200.06</c:v>
                </c:pt>
                <c:pt idx="2">
                  <c:v>170.13</c:v>
                </c:pt>
                <c:pt idx="3">
                  <c:v>207.42</c:v>
                </c:pt>
                <c:pt idx="4">
                  <c:v>256.11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B43-98E3-5AF6EE39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267.86</c:v>
                </c:pt>
                <c:pt idx="1">
                  <c:v>256.82</c:v>
                </c:pt>
                <c:pt idx="2">
                  <c:v>270.60000000000002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8-4B43-98E3-5AF6EE39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6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浅川町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6152</v>
      </c>
      <c r="AM8" s="55"/>
      <c r="AN8" s="55"/>
      <c r="AO8" s="55"/>
      <c r="AP8" s="55"/>
      <c r="AQ8" s="55"/>
      <c r="AR8" s="55"/>
      <c r="AS8" s="55"/>
      <c r="AT8" s="54">
        <f>データ!T6</f>
        <v>37.43</v>
      </c>
      <c r="AU8" s="54"/>
      <c r="AV8" s="54"/>
      <c r="AW8" s="54"/>
      <c r="AX8" s="54"/>
      <c r="AY8" s="54"/>
      <c r="AZ8" s="54"/>
      <c r="BA8" s="54"/>
      <c r="BB8" s="54">
        <f>データ!U6</f>
        <v>164.36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42.74</v>
      </c>
      <c r="Q10" s="54"/>
      <c r="R10" s="54"/>
      <c r="S10" s="54"/>
      <c r="T10" s="54"/>
      <c r="U10" s="54"/>
      <c r="V10" s="54"/>
      <c r="W10" s="54">
        <f>データ!Q6</f>
        <v>95.62</v>
      </c>
      <c r="X10" s="54"/>
      <c r="Y10" s="54"/>
      <c r="Z10" s="54"/>
      <c r="AA10" s="54"/>
      <c r="AB10" s="54"/>
      <c r="AC10" s="54"/>
      <c r="AD10" s="55">
        <f>データ!R6</f>
        <v>3872</v>
      </c>
      <c r="AE10" s="55"/>
      <c r="AF10" s="55"/>
      <c r="AG10" s="55"/>
      <c r="AH10" s="55"/>
      <c r="AI10" s="55"/>
      <c r="AJ10" s="55"/>
      <c r="AK10" s="2"/>
      <c r="AL10" s="55">
        <f>データ!V6</f>
        <v>2602</v>
      </c>
      <c r="AM10" s="55"/>
      <c r="AN10" s="55"/>
      <c r="AO10" s="55"/>
      <c r="AP10" s="55"/>
      <c r="AQ10" s="55"/>
      <c r="AR10" s="55"/>
      <c r="AS10" s="55"/>
      <c r="AT10" s="54">
        <f>データ!W6</f>
        <v>1.1399999999999999</v>
      </c>
      <c r="AU10" s="54"/>
      <c r="AV10" s="54"/>
      <c r="AW10" s="54"/>
      <c r="AX10" s="54"/>
      <c r="AY10" s="54"/>
      <c r="AZ10" s="54"/>
      <c r="BA10" s="54"/>
      <c r="BB10" s="54">
        <f>データ!X6</f>
        <v>2282.46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43</v>
      </c>
      <c r="N86" s="12" t="s">
        <v>43</v>
      </c>
      <c r="O86" s="12" t="str">
        <f>データ!EO6</f>
        <v>【0.15】</v>
      </c>
    </row>
  </sheetData>
  <sheetProtection algorithmName="SHA-512" hashValue="lDAdJtG+ZzOoaHfoUuyDI7T7k/61TUJEBWC0AWau8IfWJ0dd1ZwdrXXd6kXP4iwDJl4kbN9UhULneZHK5rQ92w==" saltValue="v06sAmY2F08XpqZb7qA0C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2021</v>
      </c>
      <c r="C6" s="19">
        <f t="shared" ref="C6:X6" si="3">C7</f>
        <v>75043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浅川町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42.74</v>
      </c>
      <c r="Q6" s="20">
        <f t="shared" si="3"/>
        <v>95.62</v>
      </c>
      <c r="R6" s="20">
        <f t="shared" si="3"/>
        <v>3872</v>
      </c>
      <c r="S6" s="20">
        <f t="shared" si="3"/>
        <v>6152</v>
      </c>
      <c r="T6" s="20">
        <f t="shared" si="3"/>
        <v>37.43</v>
      </c>
      <c r="U6" s="20">
        <f t="shared" si="3"/>
        <v>164.36</v>
      </c>
      <c r="V6" s="20">
        <f t="shared" si="3"/>
        <v>2602</v>
      </c>
      <c r="W6" s="20">
        <f t="shared" si="3"/>
        <v>1.1399999999999999</v>
      </c>
      <c r="X6" s="20">
        <f t="shared" si="3"/>
        <v>2282.46</v>
      </c>
      <c r="Y6" s="21">
        <f>IF(Y7="",NA(),Y7)</f>
        <v>107.54</v>
      </c>
      <c r="Z6" s="21">
        <f t="shared" ref="Z6:AH6" si="4">IF(Z7="",NA(),Z7)</f>
        <v>107.91</v>
      </c>
      <c r="AA6" s="21">
        <f t="shared" si="4"/>
        <v>112.49</v>
      </c>
      <c r="AB6" s="21">
        <f t="shared" si="4"/>
        <v>121.8</v>
      </c>
      <c r="AC6" s="21">
        <f t="shared" si="4"/>
        <v>98.32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111.53</v>
      </c>
      <c r="BG6" s="21">
        <f t="shared" ref="BG6:BO6" si="7">IF(BG7="",NA(),BG7)</f>
        <v>117.1</v>
      </c>
      <c r="BH6" s="21">
        <f t="shared" si="7"/>
        <v>7.79</v>
      </c>
      <c r="BI6" s="21">
        <f t="shared" si="7"/>
        <v>0.01</v>
      </c>
      <c r="BJ6" s="20">
        <f t="shared" si="7"/>
        <v>0</v>
      </c>
      <c r="BK6" s="21">
        <f t="shared" si="7"/>
        <v>1223.96</v>
      </c>
      <c r="BL6" s="21">
        <f t="shared" si="7"/>
        <v>1269.1500000000001</v>
      </c>
      <c r="BM6" s="21">
        <f t="shared" si="7"/>
        <v>1087.96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112.03</v>
      </c>
      <c r="BR6" s="21">
        <f t="shared" ref="BR6:BZ6" si="8">IF(BR7="",NA(),BR7)</f>
        <v>100</v>
      </c>
      <c r="BS6" s="21">
        <f t="shared" si="8"/>
        <v>120.3</v>
      </c>
      <c r="BT6" s="21">
        <f t="shared" si="8"/>
        <v>100</v>
      </c>
      <c r="BU6" s="21">
        <f t="shared" si="8"/>
        <v>82.83</v>
      </c>
      <c r="BV6" s="21">
        <f t="shared" si="8"/>
        <v>61.54</v>
      </c>
      <c r="BW6" s="21">
        <f t="shared" si="8"/>
        <v>63.97</v>
      </c>
      <c r="BX6" s="21">
        <f t="shared" si="8"/>
        <v>59.67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179.21</v>
      </c>
      <c r="CC6" s="21">
        <f t="shared" ref="CC6:CK6" si="9">IF(CC7="",NA(),CC7)</f>
        <v>200.06</v>
      </c>
      <c r="CD6" s="21">
        <f t="shared" si="9"/>
        <v>170.13</v>
      </c>
      <c r="CE6" s="21">
        <f t="shared" si="9"/>
        <v>207.42</v>
      </c>
      <c r="CF6" s="21">
        <f t="shared" si="9"/>
        <v>256.11</v>
      </c>
      <c r="CG6" s="21">
        <f t="shared" si="9"/>
        <v>267.86</v>
      </c>
      <c r="CH6" s="21">
        <f t="shared" si="9"/>
        <v>256.82</v>
      </c>
      <c r="CI6" s="21">
        <f t="shared" si="9"/>
        <v>270.60000000000002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23.67</v>
      </c>
      <c r="CN6" s="21">
        <f t="shared" ref="CN6:CV6" si="10">IF(CN7="",NA(),CN7)</f>
        <v>23.73</v>
      </c>
      <c r="CO6" s="21">
        <f t="shared" si="10"/>
        <v>25.07</v>
      </c>
      <c r="CP6" s="21">
        <f t="shared" si="10"/>
        <v>26.07</v>
      </c>
      <c r="CQ6" s="21">
        <f t="shared" si="10"/>
        <v>26.6</v>
      </c>
      <c r="CR6" s="21">
        <f t="shared" si="10"/>
        <v>37.08</v>
      </c>
      <c r="CS6" s="21">
        <f t="shared" si="10"/>
        <v>37.46</v>
      </c>
      <c r="CT6" s="21">
        <f t="shared" si="10"/>
        <v>37.65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57</v>
      </c>
      <c r="CY6" s="21">
        <f t="shared" ref="CY6:DG6" si="11">IF(CY7="",NA(),CY7)</f>
        <v>57.55</v>
      </c>
      <c r="CZ6" s="21">
        <f t="shared" si="11"/>
        <v>58.65</v>
      </c>
      <c r="DA6" s="21">
        <f t="shared" si="11"/>
        <v>59.83</v>
      </c>
      <c r="DB6" s="21">
        <f t="shared" si="11"/>
        <v>60.99</v>
      </c>
      <c r="DC6" s="21">
        <f t="shared" si="11"/>
        <v>67.22</v>
      </c>
      <c r="DD6" s="21">
        <f t="shared" si="11"/>
        <v>67.459999999999994</v>
      </c>
      <c r="DE6" s="21">
        <f t="shared" si="11"/>
        <v>67.37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0.09</v>
      </c>
      <c r="EL6" s="21">
        <f t="shared" si="14"/>
        <v>0.06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15">
      <c r="A7" s="14"/>
      <c r="B7" s="23">
        <v>2021</v>
      </c>
      <c r="C7" s="23">
        <v>75043</v>
      </c>
      <c r="D7" s="23">
        <v>47</v>
      </c>
      <c r="E7" s="23">
        <v>17</v>
      </c>
      <c r="F7" s="23">
        <v>4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42.74</v>
      </c>
      <c r="Q7" s="24">
        <v>95.62</v>
      </c>
      <c r="R7" s="24">
        <v>3872</v>
      </c>
      <c r="S7" s="24">
        <v>6152</v>
      </c>
      <c r="T7" s="24">
        <v>37.43</v>
      </c>
      <c r="U7" s="24">
        <v>164.36</v>
      </c>
      <c r="V7" s="24">
        <v>2602</v>
      </c>
      <c r="W7" s="24">
        <v>1.1399999999999999</v>
      </c>
      <c r="X7" s="24">
        <v>2282.46</v>
      </c>
      <c r="Y7" s="24">
        <v>107.54</v>
      </c>
      <c r="Z7" s="24">
        <v>107.91</v>
      </c>
      <c r="AA7" s="24">
        <v>112.49</v>
      </c>
      <c r="AB7" s="24">
        <v>121.8</v>
      </c>
      <c r="AC7" s="24">
        <v>98.32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111.53</v>
      </c>
      <c r="BG7" s="24">
        <v>117.1</v>
      </c>
      <c r="BH7" s="24">
        <v>7.79</v>
      </c>
      <c r="BI7" s="24">
        <v>0.01</v>
      </c>
      <c r="BJ7" s="24">
        <v>0</v>
      </c>
      <c r="BK7" s="24">
        <v>1223.96</v>
      </c>
      <c r="BL7" s="24">
        <v>1269.1500000000001</v>
      </c>
      <c r="BM7" s="24">
        <v>1087.96</v>
      </c>
      <c r="BN7" s="24">
        <v>1258.43</v>
      </c>
      <c r="BO7" s="24">
        <v>1163.75</v>
      </c>
      <c r="BP7" s="24">
        <v>1201.79</v>
      </c>
      <c r="BQ7" s="24">
        <v>112.03</v>
      </c>
      <c r="BR7" s="24">
        <v>100</v>
      </c>
      <c r="BS7" s="24">
        <v>120.3</v>
      </c>
      <c r="BT7" s="24">
        <v>100</v>
      </c>
      <c r="BU7" s="24">
        <v>82.83</v>
      </c>
      <c r="BV7" s="24">
        <v>61.54</v>
      </c>
      <c r="BW7" s="24">
        <v>63.97</v>
      </c>
      <c r="BX7" s="24">
        <v>59.67</v>
      </c>
      <c r="BY7" s="24">
        <v>73.36</v>
      </c>
      <c r="BZ7" s="24">
        <v>72.599999999999994</v>
      </c>
      <c r="CA7" s="24">
        <v>75.31</v>
      </c>
      <c r="CB7" s="24">
        <v>179.21</v>
      </c>
      <c r="CC7" s="24">
        <v>200.06</v>
      </c>
      <c r="CD7" s="24">
        <v>170.13</v>
      </c>
      <c r="CE7" s="24">
        <v>207.42</v>
      </c>
      <c r="CF7" s="24">
        <v>256.11</v>
      </c>
      <c r="CG7" s="24">
        <v>267.86</v>
      </c>
      <c r="CH7" s="24">
        <v>256.82</v>
      </c>
      <c r="CI7" s="24">
        <v>270.60000000000002</v>
      </c>
      <c r="CJ7" s="24">
        <v>224.88</v>
      </c>
      <c r="CK7" s="24">
        <v>228.64</v>
      </c>
      <c r="CL7" s="24">
        <v>216.39</v>
      </c>
      <c r="CM7" s="24">
        <v>23.67</v>
      </c>
      <c r="CN7" s="24">
        <v>23.73</v>
      </c>
      <c r="CO7" s="24">
        <v>25.07</v>
      </c>
      <c r="CP7" s="24">
        <v>26.07</v>
      </c>
      <c r="CQ7" s="24">
        <v>26.6</v>
      </c>
      <c r="CR7" s="24">
        <v>37.08</v>
      </c>
      <c r="CS7" s="24">
        <v>37.46</v>
      </c>
      <c r="CT7" s="24">
        <v>37.65</v>
      </c>
      <c r="CU7" s="24">
        <v>42.4</v>
      </c>
      <c r="CV7" s="24">
        <v>42.28</v>
      </c>
      <c r="CW7" s="24">
        <v>42.57</v>
      </c>
      <c r="CX7" s="24">
        <v>57</v>
      </c>
      <c r="CY7" s="24">
        <v>57.55</v>
      </c>
      <c r="CZ7" s="24">
        <v>58.65</v>
      </c>
      <c r="DA7" s="24">
        <v>59.83</v>
      </c>
      <c r="DB7" s="24">
        <v>60.99</v>
      </c>
      <c r="DC7" s="24">
        <v>67.22</v>
      </c>
      <c r="DD7" s="24">
        <v>67.459999999999994</v>
      </c>
      <c r="DE7" s="24">
        <v>67.37</v>
      </c>
      <c r="DF7" s="24">
        <v>84.19</v>
      </c>
      <c r="DG7" s="24">
        <v>84.34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0.09</v>
      </c>
      <c r="EL7" s="24">
        <v>0.06</v>
      </c>
      <c r="EM7" s="24">
        <v>0.39</v>
      </c>
      <c r="EN7" s="24">
        <v>0.1</v>
      </c>
      <c r="EO7" s="24">
        <v>0.15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