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4経営比較分析\提出\"/>
    </mc:Choice>
  </mc:AlternateContent>
  <xr:revisionPtr revIDLastSave="0" documentId="14_{7E680338-E4EA-4374-A582-5910D57E2ADB}" xr6:coauthVersionLast="45" xr6:coauthVersionMax="45" xr10:uidLastSave="{00000000-0000-0000-0000-000000000000}"/>
  <workbookProtection workbookAlgorithmName="SHA-512" workbookHashValue="PqIRMBXYgi/s0CgUOpc8YxF3kLYWf6OEZfty52MIhEuHKLK6TxqLRsxfzAAQJQAGllpDj8QBJ8brnW8VgVs3ZA==" workbookSaltValue="yugsYR5Eoi0gewZDbqzqjw==" workbookSpinCount="100000" lockStructure="1"/>
  <bookViews>
    <workbookView xWindow="-120" yWindow="-120" windowWidth="20730" windowHeight="11160" tabRatio="562" xr2:uid="{00000000-000D-0000-FFFF-FFFF00000000}"/>
  </bookViews>
  <sheets>
    <sheet name="法非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<sst xmlns="http://schemas.openxmlformats.org/spreadsheetml/2006/main" count="236" uniqueCount="120">
  <si>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</si>
  <si>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</si>
  <si>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</si>
  <si>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</si>
  <si>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</si>
  <si>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</si>
  <si>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</si>
  <si>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</si>
  <si>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</si>
  <si>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</si>
  <si>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</si>
  <si>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</si>
  <si>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</si>
  <si>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</si>
  <si>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</si>
  <si>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</si>
  <si>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</si>
  <si>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</si>
  <si>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</si>
  <si>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</si>
  <si>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</si>
  <si>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</si>
  <si>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</si>
  <si>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</si>
  <si>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</si>
  <si>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</si>
  <si>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</si>
  <si>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</si>
  <si>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</si>
  <si>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</si>
  <si>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</si>
  <si>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</si>
  <si>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</si>
  <si>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</si>
  <si>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</si>
  <si>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</si>
  <si>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</si>
  <si>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</si>
  <si>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</si>
  <si>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</si>
  <si>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</si>
  <si>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</si>
  <si>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</si>
  <si>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</si>
  <si>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</si>
  <si>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</si>
  <si>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</si>
  <si>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</si>
  <si>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</si>
  <si>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</si>
  <si>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</si>
  <si>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</si>
  <si>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</si>
  <si>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</si>
  <si>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</si>
  <si>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</si>
  <si>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</si>
  <si>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</si>
  <si>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</si>
  <si>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</si>
  <si>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</si>
  <si>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</si>
  <si>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</si>
  <si>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</si>
  <si>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</si>
  <si>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</si>
  <si>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</si>
  <si>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</si>
  <si>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</si>
  <si>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</si>
  <si>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</si>
  <si>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</si>
  <si>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</si>
  <si>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</si>
  <si>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</si>
  <si>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</si>
  <si>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</si>
  <si>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</si>
  <si>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</si>
  <si>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</si>
  <si>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</si>
  <si>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</si>
  <si>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</si>
  <si>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</si>
  <si>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</si>
  <si>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</si>
  <si>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</si>
  <si>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</si>
  <si>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</si>
  <si>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</si>
  <si>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</si>
  <si>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</si>
  <si>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</si>
  <si>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</si>
  <si>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</si>
  <si>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</si>
  <si>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</si>
  <si>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</si>
  <si>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</si>
  <si>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</si>
  <si>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</si>
  <si>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</si>
  <si>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</si>
  <si>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</si>
  <si>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</si>
  <si>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</si>
  <si>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</si>
  <si>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</si>
  <si>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</si>
  <si>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</si>
  <si>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</si>
  <si>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</si>
  <si>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</si>
  <si>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</si>
  <si>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</si>
  <si>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</si>
  <si>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</si>
  <si>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人口減少傾向の中、将来的に処理人口が飛躍的に増加することは期待できず、使用料の大幅な増加は見込めない状況にあり、料金収入の確保のため使用料の見直しを検討する必要がある。
　また、令和５年度より公営企業会計に移行する予定であり、資産状況や経営状況を的確に把握し経営改善を図っていく。</t>
    <rPh sb="1" eb="3">
      <t>ジンコウ</t>
    </rPh>
    <rPh sb="3" eb="5">
      <t>ゲンショウ</t>
    </rPh>
    <rPh sb="5" eb="7">
      <t>ケイコウ</t>
    </rPh>
    <rPh sb="8" eb="9">
      <t>ナカ</t>
    </rPh>
    <rPh sb="10" eb="13">
      <t>ショウライテキ</t>
    </rPh>
    <rPh sb="14" eb="16">
      <t>ショリ</t>
    </rPh>
    <rPh sb="16" eb="18">
      <t>ジンコウ</t>
    </rPh>
    <rPh sb="19" eb="22">
      <t>ヒヤクテキ</t>
    </rPh>
    <rPh sb="23" eb="25">
      <t>ゾウカ</t>
    </rPh>
    <rPh sb="30" eb="32">
      <t>キタイ</t>
    </rPh>
    <rPh sb="36" eb="39">
      <t>シヨウリョウ</t>
    </rPh>
    <rPh sb="40" eb="42">
      <t>オオハバ</t>
    </rPh>
    <rPh sb="43" eb="45">
      <t>ゾウカ</t>
    </rPh>
    <rPh sb="46" eb="48">
      <t>ミコ</t>
    </rPh>
    <rPh sb="51" eb="53">
      <t>ジョウキョウ</t>
    </rPh>
    <rPh sb="57" eb="59">
      <t>リョウキン</t>
    </rPh>
    <rPh sb="59" eb="61">
      <t>シュウニュウ</t>
    </rPh>
    <rPh sb="62" eb="64">
      <t>カクホ</t>
    </rPh>
    <rPh sb="67" eb="69">
      <t>シヨウ</t>
    </rPh>
    <rPh sb="69" eb="70">
      <t>リョウ</t>
    </rPh>
    <rPh sb="71" eb="73">
      <t>ミナオ</t>
    </rPh>
    <rPh sb="75" eb="77">
      <t>ケントウ</t>
    </rPh>
    <rPh sb="79" eb="81">
      <t>ヒツヨウ</t>
    </rPh>
    <rPh sb="90" eb="92">
      <t>レイワ</t>
    </rPh>
    <rPh sb="93" eb="95">
      <t>ネンド</t>
    </rPh>
    <rPh sb="97" eb="99">
      <t>コウエイ</t>
    </rPh>
    <rPh sb="99" eb="101">
      <t>キギョウ</t>
    </rPh>
    <rPh sb="101" eb="103">
      <t>カイケイ</t>
    </rPh>
    <rPh sb="104" eb="106">
      <t>イコウ</t>
    </rPh>
    <rPh sb="108" eb="110">
      <t>ヨテイ</t>
    </rPh>
    <rPh sb="114" eb="116">
      <t>シサン</t>
    </rPh>
    <rPh sb="116" eb="118">
      <t>ジョウキョウ</t>
    </rPh>
    <rPh sb="119" eb="121">
      <t>ケイエイ</t>
    </rPh>
    <rPh sb="121" eb="123">
      <t>ジョウキョウ</t>
    </rPh>
    <rPh sb="124" eb="126">
      <t>テキカク</t>
    </rPh>
    <rPh sb="127" eb="129">
      <t>ハアク</t>
    </rPh>
    <rPh sb="130" eb="132">
      <t>ケイエイ</t>
    </rPh>
    <rPh sb="132" eb="134">
      <t>カイゼン</t>
    </rPh>
    <rPh sb="135" eb="136">
      <t>ハカ</t>
    </rPh>
    <phoneticPr fontId="4"/>
  </si>
  <si>
    <t>①収益的収支比率については、100％を超えている状況であるが、⑤経費回収率は、昨年度との比較では費用が減少したために増加したが、依然として平均値を下回っており、一般会計からの繰入金に依存している状況にある。適正な使用料収入の確保や費用の削減に努めなければならない。
④企業債残高対事業規模比率は減少傾向であるが、今後施設の整備費用としての借入が想定されるため、投資規模の適正化を検討し経営改善を図っていかなければならない。　
⑥汚水処理原価は平均値を上回っているため、処理方法の見直し等も検討し、維持管理費の削減に努め、効率的な汚水処理を実施しなければならない。
⑦施設利用率については、類似団体との比較では高い状況にあるが、今後の汚水処理人口の減少等を踏まえ、稼働率及び施設規模の検討が必要となる。
⑧水洗化率は平均値を上回り、良好な数値となっている。</t>
    <rPh sb="1" eb="4">
      <t>シュウエキテキ</t>
    </rPh>
    <rPh sb="4" eb="6">
      <t>シュウシ</t>
    </rPh>
    <rPh sb="6" eb="8">
      <t>ヒリツ</t>
    </rPh>
    <rPh sb="19" eb="20">
      <t>コ</t>
    </rPh>
    <rPh sb="24" eb="26">
      <t>ジョウキョウ</t>
    </rPh>
    <rPh sb="205" eb="207">
      <t>ケイジョウ</t>
    </rPh>
    <rPh sb="207" eb="209">
      <t>シュウエキ</t>
    </rPh>
    <rPh sb="210" eb="212">
      <t>イッパン</t>
    </rPh>
    <rPh sb="212" eb="214">
      <t>カイケイ</t>
    </rPh>
    <rPh sb="216" eb="218">
      <t>クリイレ</t>
    </rPh>
    <rPh sb="218" eb="219">
      <t>キン</t>
    </rPh>
    <rPh sb="220" eb="222">
      <t>イゾン</t>
    </rPh>
    <rPh sb="226" eb="228">
      <t>ジョウキョウ</t>
    </rPh>
    <rPh sb="235" eb="237">
      <t>キギョウ</t>
    </rPh>
    <rPh sb="237" eb="238">
      <t>サイ</t>
    </rPh>
    <rPh sb="238" eb="240">
      <t>ザンダカ</t>
    </rPh>
    <rPh sb="240" eb="241">
      <t>タイ</t>
    </rPh>
    <rPh sb="241" eb="243">
      <t>ジギョウ</t>
    </rPh>
    <rPh sb="243" eb="245">
      <t>キボ</t>
    </rPh>
    <rPh sb="245" eb="247">
      <t>ヒリツ</t>
    </rPh>
    <rPh sb="257" eb="259">
      <t>コンゴ</t>
    </rPh>
    <rPh sb="259" eb="261">
      <t>シセツ</t>
    </rPh>
    <rPh sb="262" eb="264">
      <t>セイビ</t>
    </rPh>
    <rPh sb="264" eb="266">
      <t>ヒヨウ</t>
    </rPh>
    <rPh sb="270" eb="272">
      <t>カリイレ</t>
    </rPh>
    <rPh sb="273" eb="275">
      <t>ソウテイ</t>
    </rPh>
    <rPh sb="281" eb="283">
      <t>トウシ</t>
    </rPh>
    <rPh sb="283" eb="285">
      <t>キボ</t>
    </rPh>
    <rPh sb="286" eb="289">
      <t>テキセイカ</t>
    </rPh>
    <rPh sb="290" eb="292">
      <t>ケントウ</t>
    </rPh>
    <rPh sb="293" eb="295">
      <t>ケイエイ</t>
    </rPh>
    <rPh sb="295" eb="297">
      <t>カイゼン</t>
    </rPh>
    <rPh sb="298" eb="299">
      <t>ハカ</t>
    </rPh>
    <rPh sb="317" eb="319">
      <t>オスイ</t>
    </rPh>
    <rPh sb="319" eb="321">
      <t>ショリ</t>
    </rPh>
    <rPh sb="321" eb="323">
      <t>ゲンカ</t>
    </rPh>
    <rPh sb="337" eb="339">
      <t>ショリ</t>
    </rPh>
    <rPh sb="339" eb="341">
      <t>ホウホウ</t>
    </rPh>
    <rPh sb="342" eb="344">
      <t>ミナオ</t>
    </rPh>
    <rPh sb="345" eb="346">
      <t>トウ</t>
    </rPh>
    <rPh sb="347" eb="349">
      <t>ケントウ</t>
    </rPh>
    <rPh sb="351" eb="353">
      <t>イジ</t>
    </rPh>
    <rPh sb="353" eb="356">
      <t>カンリヒ</t>
    </rPh>
    <rPh sb="357" eb="359">
      <t>サクゲン</t>
    </rPh>
    <rPh sb="360" eb="361">
      <t>ツト</t>
    </rPh>
    <rPh sb="363" eb="366">
      <t>コウリツテキ</t>
    </rPh>
    <rPh sb="367" eb="369">
      <t>オスイ</t>
    </rPh>
    <rPh sb="369" eb="371">
      <t>ショリ</t>
    </rPh>
    <rPh sb="372" eb="374">
      <t>ジッシシセツリヨウリツルイジダンタイヒカクタカジョウキョウコンゴオスイショリジンコウゲンショウナドフカドウリツオヨシセツキボケントウヒツヨウスイセンカリツヘイキンチウワマワリョウコウスウチ</t>
    </rPh>
    <phoneticPr fontId="4"/>
  </si>
  <si>
    <t>　施設の老朽化により修繕が増えること予想されるため、耐用年数を考慮した計画的な修繕や更新の実施をする必要がある。また、処理方法の見直しや施設のダウンサイジングについても検討していくことが必要である。</t>
    <rPh sb="1" eb="3">
      <t>シセツ</t>
    </rPh>
    <rPh sb="4" eb="7">
      <t>ロウキュウカ</t>
    </rPh>
    <rPh sb="10" eb="12">
      <t>シュウゼン</t>
    </rPh>
    <rPh sb="13" eb="14">
      <t>フ</t>
    </rPh>
    <rPh sb="18" eb="20">
      <t>ヨソウ</t>
    </rPh>
    <rPh sb="26" eb="28">
      <t>タイヨウ</t>
    </rPh>
    <rPh sb="28" eb="30">
      <t>ネンスウ</t>
    </rPh>
    <rPh sb="31" eb="33">
      <t>コウリョ</t>
    </rPh>
    <rPh sb="35" eb="38">
      <t>ケイカクテキ</t>
    </rPh>
    <rPh sb="39" eb="41">
      <t>シュウゼン</t>
    </rPh>
    <rPh sb="42" eb="44">
      <t>コウシン</t>
    </rPh>
    <rPh sb="45" eb="47">
      <t>ジッシ</t>
    </rPh>
    <rPh sb="50" eb="52">
      <t>ヒツヨウ</t>
    </rPh>
    <rPh sb="59" eb="61">
      <t>ショリ</t>
    </rPh>
    <rPh sb="61" eb="63">
      <t>ホウホウ</t>
    </rPh>
    <rPh sb="64" eb="66">
      <t>ミナオ</t>
    </rPh>
    <rPh sb="68" eb="70">
      <t>シセツ</t>
    </rPh>
    <rPh sb="84" eb="86">
      <t>ケントウ</t>
    </rPh>
    <rPh sb="93" eb="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</si>
</sst>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05-4CE8-AC9A-158AE74754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0105-4CE8-AC9A-158AE74754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51.85</c:v>
                </c:pt>
                <c:pt idx="1">
                  <c:v>51.03</c:v>
                </c:pt>
                <c:pt idx="2">
                  <c:v>53.83</c:v>
                </c:pt>
                <c:pt idx="3">
                  <c:v>51.44</c:v>
                </c:pt>
                <c:pt idx="4">
                  <c:v>52.51</c:v>
                </c:pt>
              </c:numCache>
            </c:numRef>
          </c:val>
          <c:extLst>
            <c:ext xmlns:c16="http://schemas.microsoft.com/office/drawing/2014/chart" uri="{C3380CC4-5D6E-409C-BE32-E72D297353CC}">
              <c16:uniqueId val="{00000000-1106-4870-B4C5-D3EA11A6B77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1106-4870-B4C5-D3EA11A6B77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74.81</c:v>
                </c:pt>
                <c:pt idx="1">
                  <c:v>73.56</c:v>
                </c:pt>
                <c:pt idx="2">
                  <c:v>73.989999999999995</c:v>
                </c:pt>
                <c:pt idx="3">
                  <c:v>74.73</c:v>
                </c:pt>
                <c:pt idx="4">
                  <c:v>88.57</c:v>
                </c:pt>
              </c:numCache>
            </c:numRef>
          </c:val>
          <c:extLst>
            <c:ext xmlns:c16="http://schemas.microsoft.com/office/drawing/2014/chart" uri="{C3380CC4-5D6E-409C-BE32-E72D297353CC}">
              <c16:uniqueId val="{00000000-54E3-4424-8472-5F386935861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54E3-4424-8472-5F386935861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104.88</c:v>
                </c:pt>
                <c:pt idx="1">
                  <c:v>101.92</c:v>
                </c:pt>
                <c:pt idx="2">
                  <c:v>100.58</c:v>
                </c:pt>
                <c:pt idx="3">
                  <c:v>96.02</c:v>
                </c:pt>
                <c:pt idx="4">
                  <c:v>102.63</c:v>
                </c:pt>
              </c:numCache>
            </c:numRef>
          </c:val>
          <c:extLst>
            <c:ext xmlns:c16="http://schemas.microsoft.com/office/drawing/2014/chart" uri="{C3380CC4-5D6E-409C-BE32-E72D297353CC}">
              <c16:uniqueId val="{00000000-3E3E-4942-972B-7BBD7653E39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E-4942-972B-7BBD7653E39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76-4EE5-B5EB-A539C319FC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76-4EE5-B5EB-A539C319FC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8-48A2-928D-6BD1B1CFFB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8-48A2-928D-6BD1B1CFFB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2D-4811-AB2C-39DAA6F64DB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2D-4811-AB2C-39DAA6F64DB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23-413B-B63F-5962A717519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3-413B-B63F-5962A717519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2078.73</c:v>
                </c:pt>
                <c:pt idx="2">
                  <c:v>1595.04</c:v>
                </c:pt>
                <c:pt idx="3">
                  <c:v>1702.39</c:v>
                </c:pt>
                <c:pt idx="4">
                  <c:v>1611.51</c:v>
                </c:pt>
              </c:numCache>
            </c:numRef>
          </c:val>
          <c:extLst>
            <c:ext xmlns:c16="http://schemas.microsoft.com/office/drawing/2014/chart" uri="{C3380CC4-5D6E-409C-BE32-E72D297353CC}">
              <c16:uniqueId val="{00000000-8AB6-4D43-A4E0-BD7DE4E6FF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8AB6-4D43-A4E0-BD7DE4E6FF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41.44</c:v>
                </c:pt>
                <c:pt idx="1">
                  <c:v>50.2</c:v>
                </c:pt>
                <c:pt idx="2">
                  <c:v>44.71</c:v>
                </c:pt>
                <c:pt idx="3">
                  <c:v>36.32</c:v>
                </c:pt>
                <c:pt idx="4">
                  <c:v>50.74</c:v>
                </c:pt>
              </c:numCache>
            </c:numRef>
          </c:val>
          <c:extLst>
            <c:ext xmlns:c16="http://schemas.microsoft.com/office/drawing/2014/chart" uri="{C3380CC4-5D6E-409C-BE32-E72D297353CC}">
              <c16:uniqueId val="{00000000-ADE7-4BA7-AA51-8CA8D432EDE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ADE7-4BA7-AA51-8CA8D432EDE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424.15</c:v>
                </c:pt>
                <c:pt idx="1">
                  <c:v>358.04</c:v>
                </c:pt>
                <c:pt idx="2">
                  <c:v>400.56</c:v>
                </c:pt>
                <c:pt idx="3">
                  <c:v>498.91</c:v>
                </c:pt>
                <c:pt idx="4">
                  <c:v>357.57</c:v>
                </c:pt>
              </c:numCache>
            </c:numRef>
          </c:val>
          <c:extLst>
            <c:ext xmlns:c16="http://schemas.microsoft.com/office/drawing/2014/chart" uri="{C3380CC4-5D6E-409C-BE32-E72D297353CC}">
              <c16:uniqueId val="{00000000-2BBB-4703-9834-633D0378D6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2BBB-4703-9834-633D0378D6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塙町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8337</v>
      </c>
      <c r="AM8" s="42"/>
      <c r="AN8" s="42"/>
      <c r="AO8" s="42"/>
      <c r="AP8" s="42"/>
      <c r="AQ8" s="42"/>
      <c r="AR8" s="42"/>
      <c r="AS8" s="42"/>
      <c r="AT8" s="35">
        <f>データ!T6</f>
        <v>211.41</v>
      </c>
      <c r="AU8" s="35"/>
      <c r="AV8" s="35"/>
      <c r="AW8" s="35"/>
      <c r="AX8" s="35"/>
      <c r="AY8" s="35"/>
      <c r="AZ8" s="35"/>
      <c r="BA8" s="35"/>
      <c r="BB8" s="35">
        <f>データ!U6</f>
        <v>39.44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35.58</v>
      </c>
      <c r="Q10" s="35"/>
      <c r="R10" s="35"/>
      <c r="S10" s="35"/>
      <c r="T10" s="35"/>
      <c r="U10" s="35"/>
      <c r="V10" s="35"/>
      <c r="W10" s="35">
        <f>データ!Q6</f>
        <v>99.24</v>
      </c>
      <c r="X10" s="35"/>
      <c r="Y10" s="35"/>
      <c r="Z10" s="35"/>
      <c r="AA10" s="35"/>
      <c r="AB10" s="35"/>
      <c r="AC10" s="35"/>
      <c r="AD10" s="42">
        <f>データ!R6</f>
        <v>3300</v>
      </c>
      <c r="AE10" s="42"/>
      <c r="AF10" s="42"/>
      <c r="AG10" s="42"/>
      <c r="AH10" s="42"/>
      <c r="AI10" s="42"/>
      <c r="AJ10" s="42"/>
      <c r="AK10" s="2"/>
      <c r="AL10" s="42">
        <f>データ!V6</f>
        <v>2940</v>
      </c>
      <c r="AM10" s="42"/>
      <c r="AN10" s="42"/>
      <c r="AO10" s="42"/>
      <c r="AP10" s="42"/>
      <c r="AQ10" s="42"/>
      <c r="AR10" s="42"/>
      <c r="AS10" s="42"/>
      <c r="AT10" s="35">
        <f>データ!W6</f>
        <v>1.22</v>
      </c>
      <c r="AU10" s="35"/>
      <c r="AV10" s="35"/>
      <c r="AW10" s="35"/>
      <c r="AX10" s="35"/>
      <c r="AY10" s="35"/>
      <c r="AZ10" s="35"/>
      <c r="BA10" s="35"/>
      <c r="BB10" s="35">
        <f>データ!X6</f>
        <v>2409.84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N5JHhUTqo2NjOPvGulgkgIhQd4c9NmgmcBOWN7XMRV0tMRimvn5nFSgwxh22QcTwQU6sfwU7y0WIiALyFnFlLw==" saltValue="Znom6LVKgT4H26z+v2gM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74837</v>
      </c>
      <c r="D6" s="19">
        <f t="shared" si="3"/>
        <v>47</v>
      </c>
      <c r="E6" s="19">
        <f t="shared" si="3"/>
        <v>17</v>
      </c>
      <c r="F6" s="19">
        <f t="shared" si="3"/>
        <v>4</v>
      </c>
      <c r="G6" s="19">
        <f t="shared" si="3"/>
        <v>0</v>
      </c>
      <c r="H6" s="19" t="str">
        <f t="shared" si="3"/>
        <v>福島県　塙町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35.58</v>
      </c>
      <c r="Q6" s="20">
        <f t="shared" si="3"/>
        <v>99.24</v>
      </c>
      <c r="R6" s="20">
        <f t="shared" si="3"/>
        <v>3300</v>
      </c>
      <c r="S6" s="20">
        <f t="shared" si="3"/>
        <v>8337</v>
      </c>
      <c r="T6" s="20">
        <f t="shared" si="3"/>
        <v>211.41</v>
      </c>
      <c r="U6" s="20">
        <f t="shared" si="3"/>
        <v>39.44</v>
      </c>
      <c r="V6" s="20">
        <f t="shared" si="3"/>
        <v>2940</v>
      </c>
      <c r="W6" s="20">
        <f t="shared" si="3"/>
        <v>1.22</v>
      </c>
      <c r="X6" s="20">
        <f t="shared" si="3"/>
        <v>2409.84</v>
      </c>
      <c r="Y6" s="21">
        <f>IF(Y7="",NA(),Y7)</f>
        <v>104.88</v>
      </c>
      <c r="Z6" s="21">
        <f t="shared" ref="Z6:AH6" si="4">IF(Z7="",NA(),Z7)</f>
        <v>101.92</v>
      </c>
      <c r="AA6" s="21">
        <f t="shared" si="4"/>
        <v>100.58</v>
      </c>
      <c r="AB6" s="21">
        <f t="shared" si="4"/>
        <v>96.02</v>
      </c>
      <c r="AC6" s="21">
        <f t="shared" si="4"/>
        <v>102.63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2078.73</v>
      </c>
      <c r="BH6" s="21">
        <f t="shared" si="7"/>
        <v>1595.04</v>
      </c>
      <c r="BI6" s="21">
        <f t="shared" si="7"/>
        <v>1702.39</v>
      </c>
      <c r="BJ6" s="21">
        <f t="shared" si="7"/>
        <v>1611.51</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41.44</v>
      </c>
      <c r="BR6" s="21">
        <f t="shared" ref="BR6:BZ6" si="8">IF(BR7="",NA(),BR7)</f>
        <v>50.2</v>
      </c>
      <c r="BS6" s="21">
        <f t="shared" si="8"/>
        <v>44.71</v>
      </c>
      <c r="BT6" s="21">
        <f t="shared" si="8"/>
        <v>36.32</v>
      </c>
      <c r="BU6" s="21">
        <f t="shared" si="8"/>
        <v>50.74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424.15</v>
      </c>
      <c r="CC6" s="21">
        <f t="shared" ref="CC6:CK6" si="9">IF(CC7="",NA(),CC7)</f>
        <v>358.04</v>
      </c>
      <c r="CD6" s="21">
        <f t="shared" si="9"/>
        <v>400.56</v>
      </c>
      <c r="CE6" s="21">
        <f t="shared" si="9"/>
        <v>498.91</v>
      </c>
      <c r="CF6" s="21">
        <f t="shared" si="9"/>
        <v>357.57</v>
      </c>
      <c r="CG6" s="21">
        <f t="shared" si="9"/>
        <v>221.81</v>
      </c>
      <c r="CH6" s="21">
        <f t="shared" si="9"/>
        <v>230.02</v>
      </c>
      <c r="CI6" s="21">
        <f t="shared" si="9"/>
        <v>228.47</v>
      </c>
      <c r="CJ6" s="21">
        <f t="shared" si="9"/>
        <v>224.88</v>
      </c>
      <c r="CK6" s="21">
        <f t="shared" si="9"/>
        <v>228.64</v>
      </c>
      <c r="CL6" s="20" t="str">
        <f>IF(CL7="","",IF(CL7="-","【-】","【"&amp;SUBSTITUTE(TEXT(CL7,"#,##0.00"),"-","△")&amp;"】"))</f>
        <v>【216.39】</v>
      </c>
      <c r="CM6" s="21">
        <f>IF(CM7="",NA(),CM7)</f>
        <v>51.85</v>
      </c>
      <c r="CN6" s="21">
        <f t="shared" ref="CN6:CV6" si="10">IF(CN7="",NA(),CN7)</f>
        <v>51.03</v>
      </c>
      <c r="CO6" s="21">
        <f t="shared" si="10"/>
        <v>53.83</v>
      </c>
      <c r="CP6" s="21">
        <f t="shared" si="10"/>
        <v>51.44</v>
      </c>
      <c r="CQ6" s="21">
        <f t="shared" si="10"/>
        <v>52.51</v>
      </c>
      <c r="CR6" s="21">
        <f t="shared" si="10"/>
        <v>43.36</v>
      </c>
      <c r="CS6" s="21">
        <f t="shared" si="10"/>
        <v>42.56</v>
      </c>
      <c r="CT6" s="21">
        <f t="shared" si="10"/>
        <v>42.47</v>
      </c>
      <c r="CU6" s="21">
        <f t="shared" si="10"/>
        <v>42.4</v>
      </c>
      <c r="CV6" s="21">
        <f t="shared" si="10"/>
        <v>42.28</v>
      </c>
      <c r="CW6" s="20" t="str">
        <f>IF(CW7="","",IF(CW7="-","【-】","【"&amp;SUBSTITUTE(TEXT(CW7,"#,##0.00"),"-","△")&amp;"】"))</f>
        <v>【42.57】</v>
      </c>
      <c r="CX6" s="21">
        <f>IF(CX7="",NA(),CX7)</f>
        <v>74.81</v>
      </c>
      <c r="CY6" s="21">
        <f t="shared" ref="CY6:DG6" si="11">IF(CY7="",NA(),CY7)</f>
        <v>73.56</v>
      </c>
      <c r="CZ6" s="21">
        <f t="shared" si="11"/>
        <v>73.989999999999995</v>
      </c>
      <c r="DA6" s="21">
        <f t="shared" si="11"/>
        <v>74.73</v>
      </c>
      <c r="DB6" s="21">
        <f t="shared" si="11"/>
        <v>88.57</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74837</v>
      </c>
      <c r="D7" s="23">
        <v>47</v>
      </c>
      <c r="E7" s="23">
        <v>17</v>
      </c>
      <c r="F7" s="23">
        <v>4</v>
      </c>
      <c r="G7" s="23">
        <v>0</v>
      </c>
      <c r="H7" s="23" t="s">
        <v>98</v>
      </c>
      <c r="I7" s="23" t="s">
        <v>99</v>
      </c>
      <c r="J7" s="23" t="s">
        <v>100</v>
      </c>
      <c r="K7" s="23" t="s">
        <v>101</v>
      </c>
      <c r="L7" s="23" t="s">
        <v>102</v>
      </c>
      <c r="M7" s="23" t="s">
        <v>103</v>
      </c>
      <c r="N7" s="24" t="s">
        <v>104</v>
      </c>
      <c r="O7" s="24" t="s">
        <v>105</v>
      </c>
      <c r="P7" s="24">
        <v>35.58</v>
      </c>
      <c r="Q7" s="24">
        <v>99.24</v>
      </c>
      <c r="R7" s="24">
        <v>3300</v>
      </c>
      <c r="S7" s="24">
        <v>8337</v>
      </c>
      <c r="T7" s="24">
        <v>211.41</v>
      </c>
      <c r="U7" s="24">
        <v>39.44</v>
      </c>
      <c r="V7" s="24">
        <v>2940</v>
      </c>
      <c r="W7" s="24">
        <v>1.22</v>
      </c>
      <c r="X7" s="24">
        <v>2409.84</v>
      </c>
      <c r="Y7" s="24">
        <v>104.88</v>
      </c>
      <c r="Z7" s="24">
        <v>101.92</v>
      </c>
      <c r="AA7" s="24">
        <v>100.58</v>
      </c>
      <c r="AB7" s="24">
        <v>96.02</v>
      </c>
      <c r="AC7" s="24">
        <v>102.63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2078.73</v>
      </c>
      <c r="BH7" s="24">
        <v>1595.04</v>
      </c>
      <c r="BI7" s="24">
        <v>1702.39</v>
      </c>
      <c r="BJ7" s="24">
        <v>1611.51</v>
      </c>
      <c r="BK7" s="24">
        <v>1243.71</v>
      </c>
      <c r="BL7" s="24">
        <v>1194.1500000000001</v>
      </c>
      <c r="BM7" s="24">
        <v>1206.79</v>
      </c>
      <c r="BN7" s="24">
        <v>1258.43</v>
      </c>
      <c r="BO7" s="24">
        <v>1163.75</v>
      </c>
      <c r="BP7" s="24">
        <v>1201.79</v>
      </c>
      <c r="BQ7" s="24">
        <v>41.44</v>
      </c>
      <c r="BR7" s="24">
        <v>50.2</v>
      </c>
      <c r="BS7" s="24">
        <v>44.71</v>
      </c>
      <c r="BT7" s="24">
        <v>36.32</v>
      </c>
      <c r="BU7" s="24">
        <v>50.74</v>
      </c>
      <c r="BV7" s="24">
        <v>74.3</v>
      </c>
      <c r="BW7" s="24">
        <v>72.260000000000005</v>
      </c>
      <c r="BX7" s="24">
        <v>71.84</v>
      </c>
      <c r="BY7" s="24">
        <v>73.36</v>
      </c>
      <c r="BZ7" s="24">
        <v>72.599999999999994</v>
      </c>
      <c r="CA7" s="24">
        <v>75.31</v>
      </c>
      <c r="CB7" s="24">
        <v>424.15</v>
      </c>
      <c r="CC7" s="24">
        <v>358.04</v>
      </c>
      <c r="CD7" s="24">
        <v>400.56</v>
      </c>
      <c r="CE7" s="24">
        <v>498.91</v>
      </c>
      <c r="CF7" s="24">
        <v>357.57</v>
      </c>
      <c r="CG7" s="24">
        <v>221.81</v>
      </c>
      <c r="CH7" s="24">
        <v>230.02</v>
      </c>
      <c r="CI7" s="24">
        <v>228.47</v>
      </c>
      <c r="CJ7" s="24">
        <v>224.88</v>
      </c>
      <c r="CK7" s="24">
        <v>228.64</v>
      </c>
      <c r="CL7" s="24">
        <v>216.39</v>
      </c>
      <c r="CM7" s="24">
        <v>51.85</v>
      </c>
      <c r="CN7" s="24">
        <v>51.03</v>
      </c>
      <c r="CO7" s="24">
        <v>53.83</v>
      </c>
      <c r="CP7" s="24">
        <v>51.44</v>
      </c>
      <c r="CQ7" s="24">
        <v>52.51</v>
      </c>
      <c r="CR7" s="24">
        <v>43.36</v>
      </c>
      <c r="CS7" s="24">
        <v>42.56</v>
      </c>
      <c r="CT7" s="24">
        <v>42.47</v>
      </c>
      <c r="CU7" s="24">
        <v>42.4</v>
      </c>
      <c r="CV7" s="24">
        <v>42.28</v>
      </c>
      <c r="CW7" s="24">
        <v>42.57</v>
      </c>
      <c r="CX7" s="24">
        <v>74.81</v>
      </c>
      <c r="CY7" s="24">
        <v>73.56</v>
      </c>
      <c r="CZ7" s="24">
        <v>73.989999999999995</v>
      </c>
      <c r="DA7" s="24">
        <v>74.73</v>
      </c>
      <c r="DB7" s="24">
        <v>88.57</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2023-01-23T01:09:02Z</cp:lastPrinted>
  <dcterms:created xsi:type="dcterms:W3CDTF">2023-01-12T23:56:23Z</dcterms:created>
  <dcterms:modified xsi:type="dcterms:W3CDTF">2023-01-23T01:09:15Z</dcterms:modified>
  <cp:category/>
</cp:coreProperties>
</file>