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v00\事務事業共有領域\07_建設課\04_上下水道班\経営比較分析表\令和3年度分\"/>
    </mc:Choice>
  </mc:AlternateContent>
  <workbookProtection workbookAlgorithmName="SHA-512" workbookHashValue="q8KRxCYR5tbz849DCoEGkp558IitipthmVfmwrcKwg0iS7VcMwYE4arfI72cZTzKhT2BQKinXE0UbicGaPlMag==" workbookSaltValue="6NENdQCGlLSotu79NvPAA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<sst xmlns="http://schemas.openxmlformats.org/spreadsheetml/2006/main" count="236" uniqueCount="117">
  <si>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</si>
  <si>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</si>
  <si>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</si>
  <si>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</si>
  <si>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</si>
  <si>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</si>
  <si>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</si>
  <si>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</si>
  <si>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</si>
  <si>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</si>
  <si>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</si>
  <si>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</si>
  <si>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</si>
  <si>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</si>
  <si>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</si>
  <si>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</si>
  <si>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</si>
  <si>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</si>
  <si>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</si>
  <si>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</si>
  <si>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</si>
  <si>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</si>
  <si>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</si>
  <si>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</si>
  <si>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</si>
  <si>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</si>
  <si>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</si>
  <si>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</si>
  <si>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</si>
  <si>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</si>
  <si>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</si>
  <si>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</si>
  <si>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</si>
  <si>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</si>
  <si>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</si>
  <si>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</si>
  <si>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</si>
  <si>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</si>
  <si>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</si>
  <si>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</si>
  <si>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</si>
  <si>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</si>
  <si>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</si>
  <si>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</si>
  <si>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</si>
  <si>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</si>
  <si>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</si>
  <si>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</si>
  <si>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</si>
  <si>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</si>
  <si>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</si>
  <si>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</si>
  <si>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</si>
  <si>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</si>
  <si>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</si>
  <si>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</si>
  <si>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</si>
  <si>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</si>
  <si>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</si>
  <si>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</si>
  <si>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</si>
  <si>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</si>
  <si>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</si>
  <si>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</si>
  <si>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</si>
  <si>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</si>
  <si>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</si>
  <si>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</si>
  <si>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</si>
  <si>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</si>
  <si>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</si>
  <si>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</si>
  <si>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</si>
  <si>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</si>
  <si>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</si>
  <si>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</si>
  <si>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</si>
  <si>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</si>
  <si>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</si>
  <si>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</si>
  <si>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</si>
  <si>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</si>
  <si>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</si>
  <si>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</si>
  <si>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</si>
  <si>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</si>
  <si>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</si>
  <si>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</si>
  <si>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</si>
  <si>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</si>
  <si>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</si>
  <si>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</si>
  <si>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</si>
  <si>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</si>
  <si>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</si>
  <si>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</si>
  <si>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</si>
  <si>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</si>
  <si>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</si>
  <si>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</si>
  <si>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</si>
  <si>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</si>
  <si>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</si>
  <si>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</si>
  <si>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</si>
  <si>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</si>
  <si>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</si>
  <si>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</si>
  <si>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</si>
  <si>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</si>
  <si>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</si>
  <si>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</si>
  <si>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</si>
  <si>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</si>
  <si>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に関しては、100％前後で推移してはいるが、経費回収率を見ると全国平均及び類似団体平均よりも低く、一般会計繰入金に依存しているのが現状である。また、汚水処理原価にについては、平成30年度を境に右肩上がりになっており、全国平均及び類似団体よりも経費がかかりすぎている。
　水洗化率に関しても全国平均及び類似団体よりも下回っているが、高齢世帯等であり過疎化・少子高齢化の進行に伴い多くの加入を見込むには厳しい状況にある。</t>
    <rPh sb="1" eb="4">
      <t>シュウエキテキ</t>
    </rPh>
    <rPh sb="4" eb="8">
      <t>シュウシヒリツ</t>
    </rPh>
    <rPh sb="9" eb="10">
      <t>カン</t>
    </rPh>
    <rPh sb="18" eb="20">
      <t>ゼンゴ</t>
    </rPh>
    <rPh sb="21" eb="23">
      <t>スイイ</t>
    </rPh>
    <rPh sb="30" eb="35">
      <t>ケイヒカイシュウリツ</t>
    </rPh>
    <rPh sb="36" eb="37">
      <t>ミ</t>
    </rPh>
    <rPh sb="39" eb="43">
      <t>ゼンコクヘイキン</t>
    </rPh>
    <rPh sb="43" eb="44">
      <t>オヨ</t>
    </rPh>
    <rPh sb="45" eb="51">
      <t>ルイジダンタイヘイキン</t>
    </rPh>
    <rPh sb="54" eb="55">
      <t>ヒク</t>
    </rPh>
    <rPh sb="57" eb="64">
      <t>イッパンカイケイクリイレキン</t>
    </rPh>
    <rPh sb="65" eb="67">
      <t>イゾン</t>
    </rPh>
    <rPh sb="73" eb="75">
      <t>ゲンジョウ</t>
    </rPh>
    <rPh sb="82" eb="88">
      <t>オスイショリゲンカ</t>
    </rPh>
    <rPh sb="95" eb="97">
      <t>ヘイセイ</t>
    </rPh>
    <rPh sb="99" eb="101">
      <t>ネンド</t>
    </rPh>
    <rPh sb="102" eb="103">
      <t>サカイ</t>
    </rPh>
    <rPh sb="104" eb="107">
      <t>ミギカタア</t>
    </rPh>
    <rPh sb="116" eb="120">
      <t>ゼンコクヘイキン</t>
    </rPh>
    <rPh sb="120" eb="121">
      <t>オヨ</t>
    </rPh>
    <rPh sb="122" eb="126">
      <t>ルイジダンタイ</t>
    </rPh>
    <rPh sb="129" eb="131">
      <t>ケイヒ</t>
    </rPh>
    <rPh sb="143" eb="147">
      <t>スイセンカリツ</t>
    </rPh>
    <rPh sb="148" eb="149">
      <t>カン</t>
    </rPh>
    <rPh sb="152" eb="156">
      <t>ゼンコクヘイキン</t>
    </rPh>
    <rPh sb="156" eb="157">
      <t>オヨ</t>
    </rPh>
    <rPh sb="158" eb="162">
      <t>ルイジダンタイ</t>
    </rPh>
    <rPh sb="165" eb="167">
      <t>シタマワ</t>
    </rPh>
    <rPh sb="173" eb="178">
      <t>コウレイセタイトウ</t>
    </rPh>
    <rPh sb="181" eb="184">
      <t>カソカ</t>
    </rPh>
    <rPh sb="185" eb="190">
      <t>ショウシコウレイカ</t>
    </rPh>
    <rPh sb="191" eb="193">
      <t>シンコウ</t>
    </rPh>
    <rPh sb="194" eb="195">
      <t>トモナ</t>
    </rPh>
    <rPh sb="196" eb="197">
      <t>オオ</t>
    </rPh>
    <rPh sb="199" eb="201">
      <t>カニュウ</t>
    </rPh>
    <rPh sb="202" eb="204">
      <t>ミコ</t>
    </rPh>
    <rPh sb="207" eb="208">
      <t>キビ</t>
    </rPh>
    <rPh sb="210" eb="212">
      <t>ジョウキョウ</t>
    </rPh>
    <phoneticPr fontId="4"/>
  </si>
  <si>
    <t>　処理場に関しては、老朽化により軽微な故障や不具合が発生している。また、計装盤等の電気設備の更新等多額の費用を必要とする更新がが控えている。また、マンホールポンプに関しても21基あり計画的に修繕していく必要がある。
　管路施設に関しては、管路自体よりもマンホール蓋の腐食がみられる始めたため計画的に更新していく必要がある。</t>
    <rPh sb="1" eb="4">
      <t>ショリジョウ</t>
    </rPh>
    <rPh sb="5" eb="6">
      <t>カン</t>
    </rPh>
    <rPh sb="10" eb="13">
      <t>ロウキュウカ</t>
    </rPh>
    <rPh sb="16" eb="18">
      <t>ケイビ</t>
    </rPh>
    <rPh sb="19" eb="21">
      <t>コショウ</t>
    </rPh>
    <rPh sb="22" eb="25">
      <t>フグアイ</t>
    </rPh>
    <rPh sb="26" eb="28">
      <t>ハッセイ</t>
    </rPh>
    <rPh sb="36" eb="40">
      <t>ケイソウバントウ</t>
    </rPh>
    <rPh sb="41" eb="45">
      <t>デンキセツビ</t>
    </rPh>
    <rPh sb="46" eb="49">
      <t>コウシントウ</t>
    </rPh>
    <rPh sb="49" eb="51">
      <t>タガク</t>
    </rPh>
    <rPh sb="52" eb="54">
      <t>ヒヨウ</t>
    </rPh>
    <rPh sb="55" eb="57">
      <t>ヒツヨウ</t>
    </rPh>
    <rPh sb="60" eb="62">
      <t>コウシン</t>
    </rPh>
    <rPh sb="64" eb="65">
      <t>ヒカ</t>
    </rPh>
    <rPh sb="82" eb="83">
      <t>カン</t>
    </rPh>
    <rPh sb="88" eb="89">
      <t>キ</t>
    </rPh>
    <rPh sb="91" eb="94">
      <t>ケイカクテキ</t>
    </rPh>
    <rPh sb="95" eb="97">
      <t>シュウゼン</t>
    </rPh>
    <rPh sb="101" eb="103">
      <t>ヒツヨウ</t>
    </rPh>
    <rPh sb="109" eb="113">
      <t>カンロシセツ</t>
    </rPh>
    <rPh sb="114" eb="115">
      <t>カン</t>
    </rPh>
    <rPh sb="119" eb="123">
      <t>カンロジタイ</t>
    </rPh>
    <rPh sb="131" eb="132">
      <t>フタ</t>
    </rPh>
    <rPh sb="133" eb="135">
      <t>フショク</t>
    </rPh>
    <rPh sb="140" eb="141">
      <t>ハジ</t>
    </rPh>
    <rPh sb="145" eb="148">
      <t>ケイカクテキ</t>
    </rPh>
    <rPh sb="149" eb="151">
      <t>コウシン</t>
    </rPh>
    <rPh sb="155" eb="157">
      <t>ヒツヨウ</t>
    </rPh>
    <phoneticPr fontId="4"/>
  </si>
  <si>
    <t>　今後計装盤等の電気設備の更新やマンホールの蓋の更新などの多額な財源を必要とする更新等が控えているため財源を確保するためにもストックマネジメントの活用や経営戦略の履行に努め、約3割の未加入者の加入促進を図り使用料の見直しを含めた財源確保に努める。</t>
    <rPh sb="1" eb="3">
      <t>コンゴ</t>
    </rPh>
    <rPh sb="3" eb="7">
      <t>ケイソウバントウ</t>
    </rPh>
    <rPh sb="8" eb="12">
      <t>デンキセツビ</t>
    </rPh>
    <rPh sb="13" eb="15">
      <t>コウシン</t>
    </rPh>
    <rPh sb="22" eb="23">
      <t>フタ</t>
    </rPh>
    <rPh sb="24" eb="26">
      <t>コウシン</t>
    </rPh>
    <rPh sb="29" eb="31">
      <t>タガク</t>
    </rPh>
    <rPh sb="32" eb="34">
      <t>ザイゲン</t>
    </rPh>
    <rPh sb="35" eb="37">
      <t>ヒツヨウ</t>
    </rPh>
    <rPh sb="40" eb="43">
      <t>コウシントウ</t>
    </rPh>
    <rPh sb="44" eb="45">
      <t>ヒカ</t>
    </rPh>
    <rPh sb="51" eb="53">
      <t>ザイゲン</t>
    </rPh>
    <rPh sb="54" eb="56">
      <t>カクホ</t>
    </rPh>
    <rPh sb="73" eb="75">
      <t>カツヨウ</t>
    </rPh>
    <rPh sb="76" eb="80">
      <t>ケイエイセンリャク</t>
    </rPh>
    <rPh sb="81" eb="83">
      <t>リコウ</t>
    </rPh>
    <rPh sb="84" eb="85">
      <t>ツト</t>
    </rPh>
    <rPh sb="87" eb="88">
      <t>ヤク</t>
    </rPh>
    <rPh sb="89" eb="90">
      <t>ワリ</t>
    </rPh>
    <rPh sb="91" eb="95">
      <t>ミカニュウシャ</t>
    </rPh>
    <rPh sb="96" eb="100">
      <t>カニュウソクシン</t>
    </rPh>
    <rPh sb="101" eb="102">
      <t>ハカ</t>
    </rPh>
    <rPh sb="103" eb="106">
      <t>シヨウリョウ</t>
    </rPh>
    <rPh sb="107" eb="109">
      <t>ミナオ</t>
    </rPh>
    <rPh sb="111" eb="112">
      <t>フク</t>
    </rPh>
    <rPh sb="114" eb="118">
      <t>ザイゲンカクホ</t>
    </rPh>
    <rPh sb="119" eb="12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</si>
</sst>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C6-4A26-B5A4-59CE7550BED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0.13</c:v>
                </c:pt>
                <c:pt idx="2">
                  <c:v>0.36</c:v>
                </c:pt>
                <c:pt idx="3">
                  <c:v>0.39</c:v>
                </c:pt>
                <c:pt idx="4">
                  <c:v>0.1</c:v>
                </c:pt>
              </c:numCache>
            </c:numRef>
          </c:val>
          <c:smooth val="0"/>
          <c:extLst>
            <c:ext xmlns:c16="http://schemas.microsoft.com/office/drawing/2014/chart" uri="{C3380CC4-5D6E-409C-BE32-E72D297353CC}">
              <c16:uniqueId val="{00000001-75C6-4A26-B5A4-59CE7550BED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45.38</c:v>
                </c:pt>
                <c:pt idx="1">
                  <c:v>41.08</c:v>
                </c:pt>
                <c:pt idx="2">
                  <c:v>39.229999999999997</c:v>
                </c:pt>
                <c:pt idx="3">
                  <c:v>36.619999999999997</c:v>
                </c:pt>
                <c:pt idx="4">
                  <c:v>38.619999999999997</c:v>
                </c:pt>
              </c:numCache>
            </c:numRef>
          </c:val>
          <c:extLst>
            <c:ext xmlns:c16="http://schemas.microsoft.com/office/drawing/2014/chart" uri="{C3380CC4-5D6E-409C-BE32-E72D297353CC}">
              <c16:uniqueId val="{00000000-8B82-49B2-BBF2-7713E744912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37.08</c:v>
                </c:pt>
                <c:pt idx="1">
                  <c:v>42.56</c:v>
                </c:pt>
                <c:pt idx="2">
                  <c:v>42.47</c:v>
                </c:pt>
                <c:pt idx="3">
                  <c:v>42.4</c:v>
                </c:pt>
                <c:pt idx="4">
                  <c:v>42.28</c:v>
                </c:pt>
              </c:numCache>
            </c:numRef>
          </c:val>
          <c:smooth val="0"/>
          <c:extLst>
            <c:ext xmlns:c16="http://schemas.microsoft.com/office/drawing/2014/chart" uri="{C3380CC4-5D6E-409C-BE32-E72D297353CC}">
              <c16:uniqueId val="{00000001-8B82-49B2-BBF2-7713E744912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64.209999999999994</c:v>
                </c:pt>
                <c:pt idx="1">
                  <c:v>68.22</c:v>
                </c:pt>
                <c:pt idx="2">
                  <c:v>65.430000000000007</c:v>
                </c:pt>
                <c:pt idx="3">
                  <c:v>60.69</c:v>
                </c:pt>
                <c:pt idx="4">
                  <c:v>64.569999999999993</c:v>
                </c:pt>
              </c:numCache>
            </c:numRef>
          </c:val>
          <c:extLst>
            <c:ext xmlns:c16="http://schemas.microsoft.com/office/drawing/2014/chart" uri="{C3380CC4-5D6E-409C-BE32-E72D297353CC}">
              <c16:uniqueId val="{00000000-89EF-4C7E-ABED-84D195BF3B0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67.22</c:v>
                </c:pt>
                <c:pt idx="1">
                  <c:v>83.32</c:v>
                </c:pt>
                <c:pt idx="2">
                  <c:v>83.75</c:v>
                </c:pt>
                <c:pt idx="3">
                  <c:v>84.19</c:v>
                </c:pt>
                <c:pt idx="4">
                  <c:v>84.34</c:v>
                </c:pt>
              </c:numCache>
            </c:numRef>
          </c:val>
          <c:smooth val="0"/>
          <c:extLst>
            <c:ext xmlns:c16="http://schemas.microsoft.com/office/drawing/2014/chart" uri="{C3380CC4-5D6E-409C-BE32-E72D297353CC}">
              <c16:uniqueId val="{00000001-89EF-4C7E-ABED-84D195BF3B0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93.31</c:v>
                </c:pt>
                <c:pt idx="1">
                  <c:v>101.87</c:v>
                </c:pt>
                <c:pt idx="2">
                  <c:v>101.04</c:v>
                </c:pt>
                <c:pt idx="3">
                  <c:v>103.2</c:v>
                </c:pt>
                <c:pt idx="4">
                  <c:v>100.24</c:v>
                </c:pt>
              </c:numCache>
            </c:numRef>
          </c:val>
          <c:extLst>
            <c:ext xmlns:c16="http://schemas.microsoft.com/office/drawing/2014/chart" uri="{C3380CC4-5D6E-409C-BE32-E72D297353CC}">
              <c16:uniqueId val="{00000000-F8A6-4429-84C2-3F4CF63CB41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A6-4429-84C2-3F4CF63CB41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E6-4CD8-AF7B-8383A56AC0E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E6-4CD8-AF7B-8383A56AC0E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2D-4349-9760-EEF5706B634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2D-4349-9760-EEF5706B634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38-4F69-AD42-338FE35D773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38-4F69-AD42-338FE35D773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F1-47AA-849A-61487D4FF3A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F1-47AA-849A-61487D4FF3A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2285.12</c:v>
                </c:pt>
                <c:pt idx="1">
                  <c:v>1846.81</c:v>
                </c:pt>
                <c:pt idx="2">
                  <c:v>1787.42</c:v>
                </c:pt>
                <c:pt idx="3">
                  <c:v>1631.48</c:v>
                </c:pt>
                <c:pt idx="4">
                  <c:v>1454.77</c:v>
                </c:pt>
              </c:numCache>
            </c:numRef>
          </c:val>
          <c:extLst>
            <c:ext xmlns:c16="http://schemas.microsoft.com/office/drawing/2014/chart" uri="{C3380CC4-5D6E-409C-BE32-E72D297353CC}">
              <c16:uniqueId val="{00000000-04CD-4E9A-8CD4-12541321E5E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1223.96</c:v>
                </c:pt>
                <c:pt idx="1">
                  <c:v>1194.1500000000001</c:v>
                </c:pt>
                <c:pt idx="2">
                  <c:v>1206.79</c:v>
                </c:pt>
                <c:pt idx="3">
                  <c:v>1258.43</c:v>
                </c:pt>
                <c:pt idx="4">
                  <c:v>1163.75</c:v>
                </c:pt>
              </c:numCache>
            </c:numRef>
          </c:val>
          <c:smooth val="0"/>
          <c:extLst>
            <c:ext xmlns:c16="http://schemas.microsoft.com/office/drawing/2014/chart" uri="{C3380CC4-5D6E-409C-BE32-E72D297353CC}">
              <c16:uniqueId val="{00000001-04CD-4E9A-8CD4-12541321E5E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56.42</c:v>
                </c:pt>
                <c:pt idx="1">
                  <c:v>63.79</c:v>
                </c:pt>
                <c:pt idx="2">
                  <c:v>50.53</c:v>
                </c:pt>
                <c:pt idx="3">
                  <c:v>42.12</c:v>
                </c:pt>
                <c:pt idx="4">
                  <c:v>35.049999999999997</c:v>
                </c:pt>
              </c:numCache>
            </c:numRef>
          </c:val>
          <c:extLst>
            <c:ext xmlns:c16="http://schemas.microsoft.com/office/drawing/2014/chart" uri="{C3380CC4-5D6E-409C-BE32-E72D297353CC}">
              <c16:uniqueId val="{00000000-C46B-40EF-8D56-2401267D8E5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61.54</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C46B-40EF-8D56-2401267D8E5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336.76</c:v>
                </c:pt>
                <c:pt idx="1">
                  <c:v>315.77999999999997</c:v>
                </c:pt>
                <c:pt idx="2">
                  <c:v>387.76</c:v>
                </c:pt>
                <c:pt idx="3">
                  <c:v>491.72</c:v>
                </c:pt>
                <c:pt idx="4">
                  <c:v>575.85</c:v>
                </c:pt>
              </c:numCache>
            </c:numRef>
          </c:val>
          <c:extLst>
            <c:ext xmlns:c16="http://schemas.microsoft.com/office/drawing/2014/chart" uri="{C3380CC4-5D6E-409C-BE32-E72D297353CC}">
              <c16:uniqueId val="{00000000-03B1-436A-AE00-A06F559F1C9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267.86</c:v>
                </c:pt>
                <c:pt idx="1">
                  <c:v>230.02</c:v>
                </c:pt>
                <c:pt idx="2">
                  <c:v>228.47</c:v>
                </c:pt>
                <c:pt idx="3">
                  <c:v>224.88</c:v>
                </c:pt>
                <c:pt idx="4">
                  <c:v>228.64</c:v>
                </c:pt>
              </c:numCache>
            </c:numRef>
          </c:val>
          <c:smooth val="0"/>
          <c:extLst>
            <c:ext xmlns:c16="http://schemas.microsoft.com/office/drawing/2014/chart" uri="{C3380CC4-5D6E-409C-BE32-E72D297353CC}">
              <c16:uniqueId val="{00000001-03B1-436A-AE00-A06F559F1C9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柳津町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D2</v>
      </c>
      <c r="X8" s="35"/>
      <c r="Y8" s="35"/>
      <c r="Z8" s="35"/>
      <c r="AA8" s="35"/>
      <c r="AB8" s="35"/>
      <c r="AC8" s="35"/>
      <c r="AD8" s="36" t="str">
        <f>データ!$M$6</f>
        <v>非設置</v>
      </c>
      <c r="AE8" s="36"/>
      <c r="AF8" s="36"/>
      <c r="AG8" s="36"/>
      <c r="AH8" s="36"/>
      <c r="AI8" s="36"/>
      <c r="AJ8" s="36"/>
      <c r="AK8" s="3"/>
      <c r="AL8" s="37">
        <f>データ!S6</f>
        <v>3135</v>
      </c>
      <c r="AM8" s="37"/>
      <c r="AN8" s="37"/>
      <c r="AO8" s="37"/>
      <c r="AP8" s="37"/>
      <c r="AQ8" s="37"/>
      <c r="AR8" s="37"/>
      <c r="AS8" s="37"/>
      <c r="AT8" s="38">
        <f>データ!T6</f>
        <v>175.82</v>
      </c>
      <c r="AU8" s="38"/>
      <c r="AV8" s="38"/>
      <c r="AW8" s="38"/>
      <c r="AX8" s="38"/>
      <c r="AY8" s="38"/>
      <c r="AZ8" s="38"/>
      <c r="BA8" s="38"/>
      <c r="BB8" s="38">
        <f>データ!U6</f>
        <v>17.829999999999998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42.7</v>
      </c>
      <c r="Q10" s="38"/>
      <c r="R10" s="38"/>
      <c r="S10" s="38"/>
      <c r="T10" s="38"/>
      <c r="U10" s="38"/>
      <c r="V10" s="38"/>
      <c r="W10" s="38">
        <f>データ!Q6</f>
        <v>100</v>
      </c>
      <c r="X10" s="38"/>
      <c r="Y10" s="38"/>
      <c r="Z10" s="38"/>
      <c r="AA10" s="38"/>
      <c r="AB10" s="38"/>
      <c r="AC10" s="38"/>
      <c r="AD10" s="37">
        <f>データ!R6</f>
        <v>3300</v>
      </c>
      <c r="AE10" s="37"/>
      <c r="AF10" s="37"/>
      <c r="AG10" s="37"/>
      <c r="AH10" s="37"/>
      <c r="AI10" s="37"/>
      <c r="AJ10" s="37"/>
      <c r="AK10" s="2"/>
      <c r="AL10" s="37">
        <f>データ!V6</f>
        <v>1318</v>
      </c>
      <c r="AM10" s="37"/>
      <c r="AN10" s="37"/>
      <c r="AO10" s="37"/>
      <c r="AP10" s="37"/>
      <c r="AQ10" s="37"/>
      <c r="AR10" s="37"/>
      <c r="AS10" s="37"/>
      <c r="AT10" s="38">
        <f>データ!W6</f>
        <v>0.92</v>
      </c>
      <c r="AU10" s="38"/>
      <c r="AV10" s="38"/>
      <c r="AW10" s="38"/>
      <c r="AX10" s="38"/>
      <c r="AY10" s="38"/>
      <c r="AZ10" s="38"/>
      <c r="BA10" s="38"/>
      <c r="BB10" s="38">
        <f>データ!X6</f>
        <v>1432.61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43</v>
      </c>
      <c r="N86" s="12" t="s">
        <v>43</v>
      </c>
      <c r="O86" s="12" t="str">
        <f>データ!EO6</f>
        <v>【0.15】</v>
      </c>
    </row>
  </sheetData>
  <sheetProtection algorithmName="SHA-512" hashValue="77iuIl86yKEaqjMPabdk3GOKb5Zy6SSPPCbTkKpIo6NvjkcvDFhVoOyW/gmk9leVa5SvoggjhPs+srZTS2+r3A==" saltValue="OLt2H8JrW735eLMoyn7jE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2021</v>
      </c>
      <c r="C6" s="19">
        <f t="shared" ref="C6:X6" si="3">C7</f>
        <v>74233</v>
      </c>
      <c r="D6" s="19">
        <f t="shared" si="3"/>
        <v>47</v>
      </c>
      <c r="E6" s="19">
        <f t="shared" si="3"/>
        <v>17</v>
      </c>
      <c r="F6" s="19">
        <f t="shared" si="3"/>
        <v>4</v>
      </c>
      <c r="G6" s="19">
        <f t="shared" si="3"/>
        <v>0</v>
      </c>
      <c r="H6" s="19" t="str">
        <f t="shared" si="3"/>
        <v>福島県　柳津町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42.7</v>
      </c>
      <c r="Q6" s="20">
        <f t="shared" si="3"/>
        <v>100</v>
      </c>
      <c r="R6" s="20">
        <f t="shared" si="3"/>
        <v>3300</v>
      </c>
      <c r="S6" s="20">
        <f t="shared" si="3"/>
        <v>3135</v>
      </c>
      <c r="T6" s="20">
        <f t="shared" si="3"/>
        <v>175.82</v>
      </c>
      <c r="U6" s="20">
        <f t="shared" si="3"/>
        <v>17.829999999999998</v>
      </c>
      <c r="V6" s="20">
        <f t="shared" si="3"/>
        <v>1318</v>
      </c>
      <c r="W6" s="20">
        <f t="shared" si="3"/>
        <v>0.92</v>
      </c>
      <c r="X6" s="20">
        <f t="shared" si="3"/>
        <v>1432.61</v>
      </c>
      <c r="Y6" s="21">
        <f>IF(Y7="",NA(),Y7)</f>
        <v>93.31</v>
      </c>
      <c r="Z6" s="21">
        <f t="shared" ref="Z6:AH6" si="4">IF(Z7="",NA(),Z7)</f>
        <v>101.87</v>
      </c>
      <c r="AA6" s="21">
        <f t="shared" si="4"/>
        <v>101.04</v>
      </c>
      <c r="AB6" s="21">
        <f t="shared" si="4"/>
        <v>103.2</v>
      </c>
      <c r="AC6" s="21">
        <f t="shared" si="4"/>
        <v>100.24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2285.12</v>
      </c>
      <c r="BG6" s="21">
        <f t="shared" ref="BG6:BO6" si="7">IF(BG7="",NA(),BG7)</f>
        <v>1846.81</v>
      </c>
      <c r="BH6" s="21">
        <f t="shared" si="7"/>
        <v>1787.42</v>
      </c>
      <c r="BI6" s="21">
        <f t="shared" si="7"/>
        <v>1631.48</v>
      </c>
      <c r="BJ6" s="21">
        <f t="shared" si="7"/>
        <v>1454.77</v>
      </c>
      <c r="BK6" s="21">
        <f t="shared" si="7"/>
        <v>1223.96</v>
      </c>
      <c r="BL6" s="21">
        <f t="shared" si="7"/>
        <v>1194.1500000000001</v>
      </c>
      <c r="BM6" s="21">
        <f t="shared" si="7"/>
        <v>1206.79</v>
      </c>
      <c r="BN6" s="21">
        <f t="shared" si="7"/>
        <v>1258.43</v>
      </c>
      <c r="BO6" s="21">
        <f t="shared" si="7"/>
        <v>1163.75</v>
      </c>
      <c r="BP6" s="20" t="str">
        <f>IF(BP7="","",IF(BP7="-","【-】","【"&amp;SUBSTITUTE(TEXT(BP7,"#,##0.00"),"-","△")&amp;"】"))</f>
        <v>【1,201.79】</v>
      </c>
      <c r="BQ6" s="21">
        <f>IF(BQ7="",NA(),BQ7)</f>
        <v>56.42</v>
      </c>
      <c r="BR6" s="21">
        <f t="shared" ref="BR6:BZ6" si="8">IF(BR7="",NA(),BR7)</f>
        <v>63.79</v>
      </c>
      <c r="BS6" s="21">
        <f t="shared" si="8"/>
        <v>50.53</v>
      </c>
      <c r="BT6" s="21">
        <f t="shared" si="8"/>
        <v>42.12</v>
      </c>
      <c r="BU6" s="21">
        <f t="shared" si="8"/>
        <v>35.049999999999997</v>
      </c>
      <c r="BV6" s="21">
        <f t="shared" si="8"/>
        <v>61.54</v>
      </c>
      <c r="BW6" s="21">
        <f t="shared" si="8"/>
        <v>72.260000000000005</v>
      </c>
      <c r="BX6" s="21">
        <f t="shared" si="8"/>
        <v>71.84</v>
      </c>
      <c r="BY6" s="21">
        <f t="shared" si="8"/>
        <v>73.36</v>
      </c>
      <c r="BZ6" s="21">
        <f t="shared" si="8"/>
        <v>72.599999999999994</v>
      </c>
      <c r="CA6" s="20" t="str">
        <f>IF(CA7="","",IF(CA7="-","【-】","【"&amp;SUBSTITUTE(TEXT(CA7,"#,##0.00"),"-","△")&amp;"】"))</f>
        <v>【75.31】</v>
      </c>
      <c r="CB6" s="21">
        <f>IF(CB7="",NA(),CB7)</f>
        <v>336.76</v>
      </c>
      <c r="CC6" s="21">
        <f t="shared" ref="CC6:CK6" si="9">IF(CC7="",NA(),CC7)</f>
        <v>315.77999999999997</v>
      </c>
      <c r="CD6" s="21">
        <f t="shared" si="9"/>
        <v>387.76</v>
      </c>
      <c r="CE6" s="21">
        <f t="shared" si="9"/>
        <v>491.72</v>
      </c>
      <c r="CF6" s="21">
        <f t="shared" si="9"/>
        <v>575.85</v>
      </c>
      <c r="CG6" s="21">
        <f t="shared" si="9"/>
        <v>267.86</v>
      </c>
      <c r="CH6" s="21">
        <f t="shared" si="9"/>
        <v>230.02</v>
      </c>
      <c r="CI6" s="21">
        <f t="shared" si="9"/>
        <v>228.47</v>
      </c>
      <c r="CJ6" s="21">
        <f t="shared" si="9"/>
        <v>224.88</v>
      </c>
      <c r="CK6" s="21">
        <f t="shared" si="9"/>
        <v>228.64</v>
      </c>
      <c r="CL6" s="20" t="str">
        <f>IF(CL7="","",IF(CL7="-","【-】","【"&amp;SUBSTITUTE(TEXT(CL7,"#,##0.00"),"-","△")&amp;"】"))</f>
        <v>【216.39】</v>
      </c>
      <c r="CM6" s="21">
        <f>IF(CM7="",NA(),CM7)</f>
        <v>45.38</v>
      </c>
      <c r="CN6" s="21">
        <f t="shared" ref="CN6:CV6" si="10">IF(CN7="",NA(),CN7)</f>
        <v>41.08</v>
      </c>
      <c r="CO6" s="21">
        <f t="shared" si="10"/>
        <v>39.229999999999997</v>
      </c>
      <c r="CP6" s="21">
        <f t="shared" si="10"/>
        <v>36.619999999999997</v>
      </c>
      <c r="CQ6" s="21">
        <f t="shared" si="10"/>
        <v>38.619999999999997</v>
      </c>
      <c r="CR6" s="21">
        <f t="shared" si="10"/>
        <v>37.08</v>
      </c>
      <c r="CS6" s="21">
        <f t="shared" si="10"/>
        <v>42.56</v>
      </c>
      <c r="CT6" s="21">
        <f t="shared" si="10"/>
        <v>42.47</v>
      </c>
      <c r="CU6" s="21">
        <f t="shared" si="10"/>
        <v>42.4</v>
      </c>
      <c r="CV6" s="21">
        <f t="shared" si="10"/>
        <v>42.28</v>
      </c>
      <c r="CW6" s="20" t="str">
        <f>IF(CW7="","",IF(CW7="-","【-】","【"&amp;SUBSTITUTE(TEXT(CW7,"#,##0.00"),"-","△")&amp;"】"))</f>
        <v>【42.57】</v>
      </c>
      <c r="CX6" s="21">
        <f>IF(CX7="",NA(),CX7)</f>
        <v>64.209999999999994</v>
      </c>
      <c r="CY6" s="21">
        <f t="shared" ref="CY6:DG6" si="11">IF(CY7="",NA(),CY7)</f>
        <v>68.22</v>
      </c>
      <c r="CZ6" s="21">
        <f t="shared" si="11"/>
        <v>65.430000000000007</v>
      </c>
      <c r="DA6" s="21">
        <f t="shared" si="11"/>
        <v>60.69</v>
      </c>
      <c r="DB6" s="21">
        <f t="shared" si="11"/>
        <v>64.569999999999993</v>
      </c>
      <c r="DC6" s="21">
        <f t="shared" si="11"/>
        <v>67.22</v>
      </c>
      <c r="DD6" s="21">
        <f t="shared" si="11"/>
        <v>83.32</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0.13</v>
      </c>
      <c r="EL6" s="21">
        <f t="shared" si="14"/>
        <v>0.36</v>
      </c>
      <c r="EM6" s="21">
        <f t="shared" si="14"/>
        <v>0.39</v>
      </c>
      <c r="EN6" s="21">
        <f t="shared" si="14"/>
        <v>0.1</v>
      </c>
      <c r="EO6" s="20" t="str">
        <f>IF(EO7="","",IF(EO7="-","【-】","【"&amp;SUBSTITUTE(TEXT(EO7,"#,##0.00"),"-","△")&amp;"】"))</f>
        <v>【0.15】</v>
      </c>
    </row>
    <row r="7" spans="1:145" s="22" customFormat="1" x14ac:dyDescent="0.15">
      <c r="A7" s="14"/>
      <c r="B7" s="23">
        <v>2021</v>
      </c>
      <c r="C7" s="23">
        <v>74233</v>
      </c>
      <c r="D7" s="23">
        <v>47</v>
      </c>
      <c r="E7" s="23">
        <v>17</v>
      </c>
      <c r="F7" s="23">
        <v>4</v>
      </c>
      <c r="G7" s="23">
        <v>0</v>
      </c>
      <c r="H7" s="23" t="s">
        <v>96</v>
      </c>
      <c r="I7" s="23" t="s">
        <v>97</v>
      </c>
      <c r="J7" s="23" t="s">
        <v>98</v>
      </c>
      <c r="K7" s="23" t="s">
        <v>99</v>
      </c>
      <c r="L7" s="23" t="s">
        <v>100</v>
      </c>
      <c r="M7" s="23" t="s">
        <v>101</v>
      </c>
      <c r="N7" s="24" t="s">
        <v>102</v>
      </c>
      <c r="O7" s="24" t="s">
        <v>103</v>
      </c>
      <c r="P7" s="24">
        <v>42.7</v>
      </c>
      <c r="Q7" s="24">
        <v>100</v>
      </c>
      <c r="R7" s="24">
        <v>3300</v>
      </c>
      <c r="S7" s="24">
        <v>3135</v>
      </c>
      <c r="T7" s="24">
        <v>175.82</v>
      </c>
      <c r="U7" s="24">
        <v>17.829999999999998</v>
      </c>
      <c r="V7" s="24">
        <v>1318</v>
      </c>
      <c r="W7" s="24">
        <v>0.92</v>
      </c>
      <c r="X7" s="24">
        <v>1432.61</v>
      </c>
      <c r="Y7" s="24">
        <v>93.31</v>
      </c>
      <c r="Z7" s="24">
        <v>101.87</v>
      </c>
      <c r="AA7" s="24">
        <v>101.04</v>
      </c>
      <c r="AB7" s="24">
        <v>103.2</v>
      </c>
      <c r="AC7" s="24">
        <v>100.24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2285.12</v>
      </c>
      <c r="BG7" s="24">
        <v>1846.81</v>
      </c>
      <c r="BH7" s="24">
        <v>1787.42</v>
      </c>
      <c r="BI7" s="24">
        <v>1631.48</v>
      </c>
      <c r="BJ7" s="24">
        <v>1454.77</v>
      </c>
      <c r="BK7" s="24">
        <v>1223.96</v>
      </c>
      <c r="BL7" s="24">
        <v>1194.1500000000001</v>
      </c>
      <c r="BM7" s="24">
        <v>1206.79</v>
      </c>
      <c r="BN7" s="24">
        <v>1258.43</v>
      </c>
      <c r="BO7" s="24">
        <v>1163.75</v>
      </c>
      <c r="BP7" s="24">
        <v>1201.79</v>
      </c>
      <c r="BQ7" s="24">
        <v>56.42</v>
      </c>
      <c r="BR7" s="24">
        <v>63.79</v>
      </c>
      <c r="BS7" s="24">
        <v>50.53</v>
      </c>
      <c r="BT7" s="24">
        <v>42.12</v>
      </c>
      <c r="BU7" s="24">
        <v>35.049999999999997</v>
      </c>
      <c r="BV7" s="24">
        <v>61.54</v>
      </c>
      <c r="BW7" s="24">
        <v>72.260000000000005</v>
      </c>
      <c r="BX7" s="24">
        <v>71.84</v>
      </c>
      <c r="BY7" s="24">
        <v>73.36</v>
      </c>
      <c r="BZ7" s="24">
        <v>72.599999999999994</v>
      </c>
      <c r="CA7" s="24">
        <v>75.31</v>
      </c>
      <c r="CB7" s="24">
        <v>336.76</v>
      </c>
      <c r="CC7" s="24">
        <v>315.77999999999997</v>
      </c>
      <c r="CD7" s="24">
        <v>387.76</v>
      </c>
      <c r="CE7" s="24">
        <v>491.72</v>
      </c>
      <c r="CF7" s="24">
        <v>575.85</v>
      </c>
      <c r="CG7" s="24">
        <v>267.86</v>
      </c>
      <c r="CH7" s="24">
        <v>230.02</v>
      </c>
      <c r="CI7" s="24">
        <v>228.47</v>
      </c>
      <c r="CJ7" s="24">
        <v>224.88</v>
      </c>
      <c r="CK7" s="24">
        <v>228.64</v>
      </c>
      <c r="CL7" s="24">
        <v>216.39</v>
      </c>
      <c r="CM7" s="24">
        <v>45.38</v>
      </c>
      <c r="CN7" s="24">
        <v>41.08</v>
      </c>
      <c r="CO7" s="24">
        <v>39.229999999999997</v>
      </c>
      <c r="CP7" s="24">
        <v>36.619999999999997</v>
      </c>
      <c r="CQ7" s="24">
        <v>38.619999999999997</v>
      </c>
      <c r="CR7" s="24">
        <v>37.08</v>
      </c>
      <c r="CS7" s="24">
        <v>42.56</v>
      </c>
      <c r="CT7" s="24">
        <v>42.47</v>
      </c>
      <c r="CU7" s="24">
        <v>42.4</v>
      </c>
      <c r="CV7" s="24">
        <v>42.28</v>
      </c>
      <c r="CW7" s="24">
        <v>42.57</v>
      </c>
      <c r="CX7" s="24">
        <v>64.209999999999994</v>
      </c>
      <c r="CY7" s="24">
        <v>68.22</v>
      </c>
      <c r="CZ7" s="24">
        <v>65.430000000000007</v>
      </c>
      <c r="DA7" s="24">
        <v>60.69</v>
      </c>
      <c r="DB7" s="24">
        <v>64.569999999999993</v>
      </c>
      <c r="DC7" s="24">
        <v>67.22</v>
      </c>
      <c r="DD7" s="24">
        <v>83.32</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0.13</v>
      </c>
      <c r="EL7" s="24">
        <v>0.36</v>
      </c>
      <c r="EM7" s="24">
        <v>0.39</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109</v>
      </c>
    </row>
    <row r="12" spans="1:145" x14ac:dyDescent="0.15">
      <c r="B12">
        <v>1</v>
      </c>
      <c r="C12">
        <v>1</v>
      </c>
      <c r="D12">
        <v>1</v>
      </c>
      <c r="E12">
        <v>2</v>
      </c>
      <c r="F12">
        <v>3</v>
      </c>
      <c r="G12" t="s">
        <v>110</v>
      </c>
    </row>
    <row r="13" spans="1:145" x14ac:dyDescent="0.15">
      <c r="B13" t="s">
        <v>111</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雄一</cp:lastModifiedBy>
  <cp:lastPrinted>2023-02-13T00:37:57Z</cp:lastPrinted>
  <dcterms:created xsi:type="dcterms:W3CDTF">2023-01-12T23:56:21Z</dcterms:created>
  <dcterms:modified xsi:type="dcterms:W3CDTF">2023-02-13T00:39:36Z</dcterms:modified>
  <cp:category/>
</cp:coreProperties>
</file>