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403\Desktop\"/>
    </mc:Choice>
  </mc:AlternateContent>
  <workbookProtection workbookAlgorithmName="SHA-512" workbookHashValue="W4Ud51gBJWLNf48MTAqJmY/kjViLDM3M+NDN53mEfpY+EBXxkDC4j6lJL4ekjZ+1EkJ334dt0M+Ic8qeOUfeqw==" workbookSaltValue="6JYqM9OjGPPUihLx2UfWZ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B10" i="4"/>
  <c r="BB8" i="4"/>
  <c r="AT8" i="4"/>
  <c r="AL8" i="4"/>
  <c r="AD8" i="4"/>
  <c r="W8" i="4"/>
  <c r="P8" i="4"/>
  <c r="B8" i="4"/>
  <c r="B6" i="4"/>
</calcChain>
</file>

<file path=xl/sharedStrings.xml><?xml version="1.0" encoding="utf-8"?>
<sst xmlns="http://schemas.openxmlformats.org/spreadsheetml/2006/main" count="319" uniqueCount="118">
  <si>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</si>
  <si>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</si>
  <si>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</si>
  <si>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</si>
  <si>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</si>
  <si>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</si>
  <si>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</si>
  <si>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</si>
  <si>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</si>
  <si>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</si>
  <si>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</si>
  <si>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</si>
  <si>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</si>
  <si>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</si>
  <si>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</si>
  <si>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</si>
  <si>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</si>
  <si>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</si>
  <si>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</si>
  <si>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</si>
  <si>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</si>
  <si>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</si>
  <si>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</si>
  <si>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</si>
  <si>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</si>
  <si>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</si>
  <si>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</si>
  <si>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</si>
  <si>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</si>
  <si>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</si>
  <si>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</si>
  <si>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</si>
  <si>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</si>
  <si>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</si>
  <si>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</si>
  <si>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</si>
  <si>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</si>
  <si>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</si>
  <si>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</si>
  <si>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</si>
  <si>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</si>
  <si>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</si>
  <si>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</si>
  <si>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</si>
  <si>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</si>
  <si>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</si>
  <si>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</si>
  <si>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</si>
  <si>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</si>
  <si>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</si>
  <si>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</si>
  <si>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</si>
  <si>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</si>
  <si>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</si>
  <si>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</si>
  <si>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</si>
  <si>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</si>
  <si>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</si>
  <si>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</si>
  <si>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</si>
  <si>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</si>
  <si>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</si>
  <si>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</si>
  <si>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</si>
  <si>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</si>
  <si>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</si>
  <si>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</si>
  <si>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</si>
  <si>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</si>
  <si>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</si>
  <si>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</si>
  <si>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</si>
  <si>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</si>
  <si>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</si>
  <si>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</si>
  <si>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</si>
  <si>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</si>
  <si>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</si>
  <si>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</si>
  <si>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</si>
  <si>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</si>
  <si>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</si>
  <si>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</si>
  <si>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</si>
  <si>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</si>
  <si>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</si>
  <si>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</si>
  <si>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</si>
  <si>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</si>
  <si>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</si>
  <si>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</si>
  <si>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</si>
  <si>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</si>
  <si>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</si>
  <si>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</si>
  <si>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</si>
  <si>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</si>
  <si>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</si>
  <si>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</si>
  <si>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</si>
  <si>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</si>
  <si>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</si>
  <si>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</si>
  <si>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</si>
  <si>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</si>
  <si>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</si>
  <si>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</si>
  <si>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</si>
  <si>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</si>
  <si>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</si>
  <si>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</si>
  <si>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</si>
  <si>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</si>
  <si>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</si>
  <si>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</si>
  <si>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各比率とも健全とは言えない状況である。企業債償還額が大きく、一般会計負担金に頼らざるを得ない状況となっている。法適用会計となり独立採算が求められ、さらには老朽化した施設更新も迫っていることから、接続率の向上と適正料金の検討を行い健全な経営に努めなければならない。</t>
    <phoneticPr fontId="4"/>
  </si>
  <si>
    <t>　平成4年（志田浜）、平成14年（中ノ沢）に供用開始されたことから、現在管渠については耐用年数に達してはいないが、処理施設の設備については、ほとんどが耐用年数を迎えており、本来であれば更新するところであるが、不具合発生の都度、オーバーホール等で対応している状況である。ストックマネジメント計画により計画的、効率的な管理に努めることとしている。</t>
    <rPh sb="1" eb="3">
      <t>ヘイセイ</t>
    </rPh>
    <rPh sb="6" eb="9">
      <t>シダハマ</t>
    </rPh>
    <rPh sb="11" eb="13">
      <t>ヘイセイ</t>
    </rPh>
    <rPh sb="15" eb="16">
      <t>ネン</t>
    </rPh>
    <rPh sb="17" eb="18">
      <t>ナカ</t>
    </rPh>
    <rPh sb="19" eb="20">
      <t>サワ</t>
    </rPh>
    <phoneticPr fontId="4"/>
  </si>
  <si>
    <t>①経常収支比率は、使用料に対し、浄化センターに係る維持管理費及び減価償却費等に係る支出が上回っているため１００％を切っている。経費回収率も１００％を下回っているため、使用料改定等の経営改善が必要である。
②累積欠損金比率は、平均値よりも下回っているが、健全な経営を持続していくためにもより一層の経営努力をしなければならない。
③流動比率については、多額の企業債償還金が有り平均値よりも下回っている。
④企業債残高対事業規模比率は平均値よりも大きく下回っているため、早急な使用料改定が必要となっている。
⑤経費回収率は平均値を下回っており、接続率向上に向けた推進、使用料収入の確保と汚水処理費の削減が必要である。
⑥汚水処理原価は平均値よりも上回っており、さらなる経費削減が求められる。
⑦施設利用率は、平均値よりも低いく、⑧水洗化率も平均値よりも低い状況であることから、接続率の向上に努めなければならない。
　</t>
    <rPh sb="74" eb="76">
      <t>シタマワ</t>
    </rPh>
    <rPh sb="164" eb="166">
      <t>リュウドウ</t>
    </rPh>
    <rPh sb="166" eb="168">
      <t>ヒリツ</t>
    </rPh>
    <rPh sb="174" eb="176">
      <t>タガク</t>
    </rPh>
    <rPh sb="177" eb="180">
      <t>キギョウサイ</t>
    </rPh>
    <rPh sb="180" eb="183">
      <t>ショウカンキン</t>
    </rPh>
    <rPh sb="184" eb="185">
      <t>ア</t>
    </rPh>
    <rPh sb="186" eb="189">
      <t>ヘイキンチ</t>
    </rPh>
    <rPh sb="192" eb="194">
      <t>シタマワ</t>
    </rPh>
    <rPh sb="201" eb="204">
      <t>キギョウサイ</t>
    </rPh>
    <rPh sb="204" eb="206">
      <t>ザンダカ</t>
    </rPh>
    <rPh sb="206" eb="207">
      <t>タイ</t>
    </rPh>
    <rPh sb="207" eb="211">
      <t>ジギョウキボ</t>
    </rPh>
    <rPh sb="211" eb="213">
      <t>ヒリツ</t>
    </rPh>
    <rPh sb="214" eb="217">
      <t>ヘイキンチ</t>
    </rPh>
    <rPh sb="220" eb="221">
      <t>オオ</t>
    </rPh>
    <rPh sb="223" eb="225">
      <t>シタマワ</t>
    </rPh>
    <rPh sb="269" eb="272">
      <t>セツゾクリツ</t>
    </rPh>
    <rPh sb="272" eb="274">
      <t>コウジョウ</t>
    </rPh>
    <rPh sb="275" eb="276">
      <t>ム</t>
    </rPh>
    <rPh sb="278" eb="280">
      <t>スイシン</t>
    </rPh>
    <rPh sb="320" eb="322">
      <t>ウワマワ</t>
    </rPh>
    <rPh sb="331" eb="333">
      <t>ケイヒ</t>
    </rPh>
    <rPh sb="333" eb="335">
      <t>サクゲン</t>
    </rPh>
    <rPh sb="336" eb="337">
      <t>モト</t>
    </rPh>
    <rPh sb="344" eb="346">
      <t>シセツ</t>
    </rPh>
    <rPh sb="346" eb="349">
      <t>リヨウリツ</t>
    </rPh>
    <rPh sb="351" eb="354">
      <t>ヘイキンチ</t>
    </rPh>
    <rPh sb="357" eb="358">
      <t>ヒク</t>
    </rPh>
    <rPh sb="362" eb="366">
      <t>スイセンカリツ</t>
    </rPh>
    <rPh sb="367" eb="370">
      <t>ヘイキンチ</t>
    </rPh>
    <rPh sb="373" eb="374">
      <t>ヒク</t>
    </rPh>
    <rPh sb="375" eb="377">
      <t>ジョウキョウ</t>
    </rPh>
    <rPh sb="385" eb="388">
      <t>セツゾクリツ</t>
    </rPh>
    <rPh sb="389" eb="391">
      <t>コウジョウ</t>
    </rPh>
    <rPh sb="392" eb="39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</si>
</sst>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1E3-4813-8E56-AD8A07ED1AE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11E3-4813-8E56-AD8A07ED1AE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17.63</c:v>
                </c:pt>
              </c:numCache>
            </c:numRef>
          </c:val>
          <c:extLst>
            <c:ext xmlns:c16="http://schemas.microsoft.com/office/drawing/2014/chart" uri="{C3380CC4-5D6E-409C-BE32-E72D297353CC}">
              <c16:uniqueId val="{00000000-2123-419F-9F9F-ABE9181C661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42.28</c:v>
                </c:pt>
              </c:numCache>
            </c:numRef>
          </c:val>
          <c:smooth val="0"/>
          <c:extLst>
            <c:ext xmlns:c16="http://schemas.microsoft.com/office/drawing/2014/chart" uri="{C3380CC4-5D6E-409C-BE32-E72D297353CC}">
              <c16:uniqueId val="{00000001-2123-419F-9F9F-ABE9181C661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0</c:v>
                </c:pt>
                <c:pt idx="4">
                  <c:v>63.9</c:v>
                </c:pt>
              </c:numCache>
            </c:numRef>
          </c:val>
          <c:extLst>
            <c:ext xmlns:c16="http://schemas.microsoft.com/office/drawing/2014/chart" uri="{C3380CC4-5D6E-409C-BE32-E72D297353CC}">
              <c16:uniqueId val="{00000000-B83D-46E7-B7D5-FE0036A5926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84.34</c:v>
                </c:pt>
              </c:numCache>
            </c:numRef>
          </c:val>
          <c:smooth val="0"/>
          <c:extLst>
            <c:ext xmlns:c16="http://schemas.microsoft.com/office/drawing/2014/chart" uri="{C3380CC4-5D6E-409C-BE32-E72D297353CC}">
              <c16:uniqueId val="{00000001-B83D-46E7-B7D5-FE0036A5926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0</c:v>
                </c:pt>
                <c:pt idx="4">
                  <c:v>86.66</c:v>
                </c:pt>
              </c:numCache>
            </c:numRef>
          </c:val>
          <c:extLst>
            <c:ext xmlns:c16="http://schemas.microsoft.com/office/drawing/2014/chart" uri="{C3380CC4-5D6E-409C-BE32-E72D297353CC}">
              <c16:uniqueId val="{00000000-5681-4907-BBBC-64137374807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106.09</c:v>
                </c:pt>
              </c:numCache>
            </c:numRef>
          </c:val>
          <c:smooth val="0"/>
          <c:extLst>
            <c:ext xmlns:c16="http://schemas.microsoft.com/office/drawing/2014/chart" uri="{C3380CC4-5D6E-409C-BE32-E72D297353CC}">
              <c16:uniqueId val="{00000001-5681-4907-BBBC-64137374807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0</c:v>
                </c:pt>
                <c:pt idx="4">
                  <c:v>5.92</c:v>
                </c:pt>
              </c:numCache>
            </c:numRef>
          </c:val>
          <c:extLst>
            <c:ext xmlns:c16="http://schemas.microsoft.com/office/drawing/2014/chart" uri="{C3380CC4-5D6E-409C-BE32-E72D297353CC}">
              <c16:uniqueId val="{00000000-2E65-4FF5-B12D-D290A33EC42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22.79</c:v>
                </c:pt>
              </c:numCache>
            </c:numRef>
          </c:val>
          <c:smooth val="0"/>
          <c:extLst>
            <c:ext xmlns:c16="http://schemas.microsoft.com/office/drawing/2014/chart" uri="{C3380CC4-5D6E-409C-BE32-E72D297353CC}">
              <c16:uniqueId val="{00000001-2E65-4FF5-B12D-D290A33EC42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082-49D1-8DF3-38FFFD7ECA6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0.01</c:v>
                </c:pt>
              </c:numCache>
            </c:numRef>
          </c:val>
          <c:smooth val="0"/>
          <c:extLst>
            <c:ext xmlns:c16="http://schemas.microsoft.com/office/drawing/2014/chart" uri="{C3380CC4-5D6E-409C-BE32-E72D297353CC}">
              <c16:uniqueId val="{00000001-5082-49D1-8DF3-38FFFD7ECA6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147.26</c:v>
                </c:pt>
              </c:numCache>
            </c:numRef>
          </c:val>
          <c:extLst>
            <c:ext xmlns:c16="http://schemas.microsoft.com/office/drawing/2014/chart" uri="{C3380CC4-5D6E-409C-BE32-E72D297353CC}">
              <c16:uniqueId val="{00000000-657A-4769-9621-A5D623BA8FB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69.42</c:v>
                </c:pt>
              </c:numCache>
            </c:numRef>
          </c:val>
          <c:smooth val="0"/>
          <c:extLst>
            <c:ext xmlns:c16="http://schemas.microsoft.com/office/drawing/2014/chart" uri="{C3380CC4-5D6E-409C-BE32-E72D297353CC}">
              <c16:uniqueId val="{00000001-657A-4769-9621-A5D623BA8FB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0</c:v>
                </c:pt>
                <c:pt idx="4">
                  <c:v>40.270000000000003</c:v>
                </c:pt>
              </c:numCache>
            </c:numRef>
          </c:val>
          <c:extLst>
            <c:ext xmlns:c16="http://schemas.microsoft.com/office/drawing/2014/chart" uri="{C3380CC4-5D6E-409C-BE32-E72D297353CC}">
              <c16:uniqueId val="{00000000-4F68-418F-812D-ADDE4BA8252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43.07</c:v>
                </c:pt>
              </c:numCache>
            </c:numRef>
          </c:val>
          <c:smooth val="0"/>
          <c:extLst>
            <c:ext xmlns:c16="http://schemas.microsoft.com/office/drawing/2014/chart" uri="{C3380CC4-5D6E-409C-BE32-E72D297353CC}">
              <c16:uniqueId val="{00000001-4F68-418F-812D-ADDE4BA8252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45.67</c:v>
                </c:pt>
              </c:numCache>
            </c:numRef>
          </c:val>
          <c:extLst>
            <c:ext xmlns:c16="http://schemas.microsoft.com/office/drawing/2014/chart" uri="{C3380CC4-5D6E-409C-BE32-E72D297353CC}">
              <c16:uniqueId val="{00000000-9B57-41AE-A224-F034054C0DC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1163.75</c:v>
                </c:pt>
              </c:numCache>
            </c:numRef>
          </c:val>
          <c:smooth val="0"/>
          <c:extLst>
            <c:ext xmlns:c16="http://schemas.microsoft.com/office/drawing/2014/chart" uri="{C3380CC4-5D6E-409C-BE32-E72D297353CC}">
              <c16:uniqueId val="{00000001-9B57-41AE-A224-F034054C0DC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0</c:v>
                </c:pt>
                <c:pt idx="4">
                  <c:v>48.67</c:v>
                </c:pt>
              </c:numCache>
            </c:numRef>
          </c:val>
          <c:extLst>
            <c:ext xmlns:c16="http://schemas.microsoft.com/office/drawing/2014/chart" uri="{C3380CC4-5D6E-409C-BE32-E72D297353CC}">
              <c16:uniqueId val="{00000000-EE82-4DA0-A1A3-BA059C94B01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72.599999999999994</c:v>
                </c:pt>
              </c:numCache>
            </c:numRef>
          </c:val>
          <c:smooth val="0"/>
          <c:extLst>
            <c:ext xmlns:c16="http://schemas.microsoft.com/office/drawing/2014/chart" uri="{C3380CC4-5D6E-409C-BE32-E72D297353CC}">
              <c16:uniqueId val="{00000001-EE82-4DA0-A1A3-BA059C94B01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0</c:v>
                </c:pt>
                <c:pt idx="4">
                  <c:v>325.12</c:v>
                </c:pt>
              </c:numCache>
            </c:numRef>
          </c:val>
          <c:extLst>
            <c:ext xmlns:c16="http://schemas.microsoft.com/office/drawing/2014/chart" uri="{C3380CC4-5D6E-409C-BE32-E72D297353CC}">
              <c16:uniqueId val="{00000000-9D2E-4D4C-A9AB-6D5C96FEEC2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228.64</c:v>
                </c:pt>
              </c:numCache>
            </c:numRef>
          </c:val>
          <c:smooth val="0"/>
          <c:extLst>
            <c:ext xmlns:c16="http://schemas.microsoft.com/office/drawing/2014/chart" uri="{C3380CC4-5D6E-409C-BE32-E72D297353CC}">
              <c16:uniqueId val="{00000001-9D2E-4D4C-A9AB-6D5C96FEEC2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R28"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猪苗代町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6">
        <f>データ!S6</f>
        <v>13387</v>
      </c>
      <c r="AM8" s="46"/>
      <c r="AN8" s="46"/>
      <c r="AO8" s="46"/>
      <c r="AP8" s="46"/>
      <c r="AQ8" s="46"/>
      <c r="AR8" s="46"/>
      <c r="AS8" s="46"/>
      <c r="AT8" s="45">
        <f>データ!T6</f>
        <v>394.85</v>
      </c>
      <c r="AU8" s="45"/>
      <c r="AV8" s="45"/>
      <c r="AW8" s="45"/>
      <c r="AX8" s="45"/>
      <c r="AY8" s="45"/>
      <c r="AZ8" s="45"/>
      <c r="BA8" s="45"/>
      <c r="BB8" s="45">
        <f>データ!U6</f>
        <v>33.9</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59.74</v>
      </c>
      <c r="J10" s="45"/>
      <c r="K10" s="45"/>
      <c r="L10" s="45"/>
      <c r="M10" s="45"/>
      <c r="N10" s="45"/>
      <c r="O10" s="45"/>
      <c r="P10" s="45">
        <f>データ!P6</f>
        <v>6.62</v>
      </c>
      <c r="Q10" s="45"/>
      <c r="R10" s="45"/>
      <c r="S10" s="45"/>
      <c r="T10" s="45"/>
      <c r="U10" s="45"/>
      <c r="V10" s="45"/>
      <c r="W10" s="45">
        <f>データ!Q6</f>
        <v>82.37</v>
      </c>
      <c r="X10" s="45"/>
      <c r="Y10" s="45"/>
      <c r="Z10" s="45"/>
      <c r="AA10" s="45"/>
      <c r="AB10" s="45"/>
      <c r="AC10" s="45"/>
      <c r="AD10" s="46">
        <f>データ!R6</f>
        <v>3058</v>
      </c>
      <c r="AE10" s="46"/>
      <c r="AF10" s="46"/>
      <c r="AG10" s="46"/>
      <c r="AH10" s="46"/>
      <c r="AI10" s="46"/>
      <c r="AJ10" s="46"/>
      <c r="AK10" s="2"/>
      <c r="AL10" s="46">
        <f>データ!V6</f>
        <v>878</v>
      </c>
      <c r="AM10" s="46"/>
      <c r="AN10" s="46"/>
      <c r="AO10" s="46"/>
      <c r="AP10" s="46"/>
      <c r="AQ10" s="46"/>
      <c r="AR10" s="46"/>
      <c r="AS10" s="46"/>
      <c r="AT10" s="45">
        <f>データ!W6</f>
        <v>0.72</v>
      </c>
      <c r="AU10" s="45"/>
      <c r="AV10" s="45"/>
      <c r="AW10" s="45"/>
      <c r="AX10" s="45"/>
      <c r="AY10" s="45"/>
      <c r="AZ10" s="45"/>
      <c r="BA10" s="45"/>
      <c r="BB10" s="45">
        <f>データ!X6</f>
        <v>1219.44</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GYSJBHq+KEMKs/FOnTHxBHNlV1Vk8VIyBGriVVB67ABlxwGB5PLw1fJyYOWW1ntVpiquLGaAXRl4HQYZsCbMsA==" saltValue="megcuu5LGG1A0xjlOZ5VI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74080</v>
      </c>
      <c r="D6" s="19">
        <f t="shared" si="3"/>
        <v>46</v>
      </c>
      <c r="E6" s="19">
        <f t="shared" si="3"/>
        <v>17</v>
      </c>
      <c r="F6" s="19">
        <f t="shared" si="3"/>
        <v>4</v>
      </c>
      <c r="G6" s="19">
        <f t="shared" si="3"/>
        <v>0</v>
      </c>
      <c r="H6" s="19" t="str">
        <f t="shared" si="3"/>
        <v>福島県　猪苗代町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59.74</v>
      </c>
      <c r="P6" s="20">
        <f t="shared" si="3"/>
        <v>6.62</v>
      </c>
      <c r="Q6" s="20">
        <f t="shared" si="3"/>
        <v>82.37</v>
      </c>
      <c r="R6" s="20">
        <f t="shared" si="3"/>
        <v>3058</v>
      </c>
      <c r="S6" s="20">
        <f t="shared" si="3"/>
        <v>13387</v>
      </c>
      <c r="T6" s="20">
        <f t="shared" si="3"/>
        <v>394.85</v>
      </c>
      <c r="U6" s="20">
        <f t="shared" si="3"/>
        <v>33.9</v>
      </c>
      <c r="V6" s="20">
        <f t="shared" si="3"/>
        <v>878</v>
      </c>
      <c r="W6" s="20">
        <f t="shared" si="3"/>
        <v>0.72</v>
      </c>
      <c r="X6" s="20">
        <f t="shared" si="3"/>
        <v>1219.44</v>
      </c>
      <c r="Y6" s="21" t="str">
        <f>IF(Y7="",NA(),Y7)</f>
        <v>-</v>
      </c>
      <c r="Z6" s="21" t="str">
        <f t="shared" ref="Z6:AH6" si="4">IF(Z7="",NA(),Z7)</f>
        <v>-</v>
      </c>
      <c r="AA6" s="21" t="str">
        <f t="shared" si="4"/>
        <v>-</v>
      </c>
      <c r="AB6" s="21" t="str">
        <f t="shared" si="4"/>
        <v>-</v>
      </c>
      <c r="AC6" s="21">
        <f t="shared" si="4"/>
        <v>86.66</v>
      </c>
      <c r="AD6" s="21" t="str">
        <f t="shared" si="4"/>
        <v>-</v>
      </c>
      <c r="AE6" s="21" t="str">
        <f t="shared" si="4"/>
        <v>-</v>
      </c>
      <c r="AF6" s="21" t="str">
        <f t="shared" si="4"/>
        <v>-</v>
      </c>
      <c r="AG6" s="21" t="str">
        <f t="shared" si="4"/>
        <v>-</v>
      </c>
      <c r="AH6" s="21">
        <f t="shared" si="4"/>
        <v>106.09</v>
      </c>
      <c r="AI6" s="20" t="str">
        <f>IF(AI7="","",IF(AI7="-","【-】","【"&amp;SUBSTITUTE(TEXT(AI7,"#,##0.00"),"-","△")&amp;"】"))</f>
        <v>【105.35】</v>
      </c>
      <c r="AJ6" s="21" t="str">
        <f>IF(AJ7="",NA(),AJ7)</f>
        <v>-</v>
      </c>
      <c r="AK6" s="21" t="str">
        <f t="shared" ref="AK6:AS6" si="5">IF(AK7="",NA(),AK7)</f>
        <v>-</v>
      </c>
      <c r="AL6" s="21" t="str">
        <f t="shared" si="5"/>
        <v>-</v>
      </c>
      <c r="AM6" s="21" t="str">
        <f t="shared" si="5"/>
        <v>-</v>
      </c>
      <c r="AN6" s="21">
        <f t="shared" si="5"/>
        <v>147.26</v>
      </c>
      <c r="AO6" s="21" t="str">
        <f t="shared" si="5"/>
        <v>-</v>
      </c>
      <c r="AP6" s="21" t="str">
        <f t="shared" si="5"/>
        <v>-</v>
      </c>
      <c r="AQ6" s="21" t="str">
        <f t="shared" si="5"/>
        <v>-</v>
      </c>
      <c r="AR6" s="21" t="str">
        <f t="shared" si="5"/>
        <v>-</v>
      </c>
      <c r="AS6" s="21">
        <f t="shared" si="5"/>
        <v>69.42</v>
      </c>
      <c r="AT6" s="20" t="str">
        <f>IF(AT7="","",IF(AT7="-","【-】","【"&amp;SUBSTITUTE(TEXT(AT7,"#,##0.00"),"-","△")&amp;"】"))</f>
        <v>【63.89】</v>
      </c>
      <c r="AU6" s="21" t="str">
        <f>IF(AU7="",NA(),AU7)</f>
        <v>-</v>
      </c>
      <c r="AV6" s="21" t="str">
        <f t="shared" ref="AV6:BD6" si="6">IF(AV7="",NA(),AV7)</f>
        <v>-</v>
      </c>
      <c r="AW6" s="21" t="str">
        <f t="shared" si="6"/>
        <v>-</v>
      </c>
      <c r="AX6" s="21" t="str">
        <f t="shared" si="6"/>
        <v>-</v>
      </c>
      <c r="AY6" s="21">
        <f t="shared" si="6"/>
        <v>40.270000000000003</v>
      </c>
      <c r="AZ6" s="21" t="str">
        <f t="shared" si="6"/>
        <v>-</v>
      </c>
      <c r="BA6" s="21" t="str">
        <f t="shared" si="6"/>
        <v>-</v>
      </c>
      <c r="BB6" s="21" t="str">
        <f t="shared" si="6"/>
        <v>-</v>
      </c>
      <c r="BC6" s="21" t="str">
        <f t="shared" si="6"/>
        <v>-</v>
      </c>
      <c r="BD6" s="21">
        <f t="shared" si="6"/>
        <v>43.07</v>
      </c>
      <c r="BE6" s="20" t="str">
        <f>IF(BE7="","",IF(BE7="-","【-】","【"&amp;SUBSTITUTE(TEXT(BE7,"#,##0.00"),"-","△")&amp;"】"))</f>
        <v>【44.07】</v>
      </c>
      <c r="BF6" s="21" t="str">
        <f>IF(BF7="",NA(),BF7)</f>
        <v>-</v>
      </c>
      <c r="BG6" s="21" t="str">
        <f t="shared" ref="BG6:BO6" si="7">IF(BG7="",NA(),BG7)</f>
        <v>-</v>
      </c>
      <c r="BH6" s="21" t="str">
        <f t="shared" si="7"/>
        <v>-</v>
      </c>
      <c r="BI6" s="21" t="str">
        <f t="shared" si="7"/>
        <v>-</v>
      </c>
      <c r="BJ6" s="21">
        <f t="shared" si="7"/>
        <v>45.67</v>
      </c>
      <c r="BK6" s="21" t="str">
        <f t="shared" si="7"/>
        <v>-</v>
      </c>
      <c r="BL6" s="21" t="str">
        <f t="shared" si="7"/>
        <v>-</v>
      </c>
      <c r="BM6" s="21" t="str">
        <f t="shared" si="7"/>
        <v>-</v>
      </c>
      <c r="BN6" s="21" t="str">
        <f t="shared" si="7"/>
        <v>-</v>
      </c>
      <c r="BO6" s="21">
        <f t="shared" si="7"/>
        <v>1163.75</v>
      </c>
      <c r="BP6" s="20" t="str">
        <f>IF(BP7="","",IF(BP7="-","【-】","【"&amp;SUBSTITUTE(TEXT(BP7,"#,##0.00"),"-","△")&amp;"】"))</f>
        <v>【1,201.79】</v>
      </c>
      <c r="BQ6" s="21" t="str">
        <f>IF(BQ7="",NA(),BQ7)</f>
        <v>-</v>
      </c>
      <c r="BR6" s="21" t="str">
        <f t="shared" ref="BR6:BZ6" si="8">IF(BR7="",NA(),BR7)</f>
        <v>-</v>
      </c>
      <c r="BS6" s="21" t="str">
        <f t="shared" si="8"/>
        <v>-</v>
      </c>
      <c r="BT6" s="21" t="str">
        <f t="shared" si="8"/>
        <v>-</v>
      </c>
      <c r="BU6" s="21">
        <f t="shared" si="8"/>
        <v>48.67</v>
      </c>
      <c r="BV6" s="21" t="str">
        <f t="shared" si="8"/>
        <v>-</v>
      </c>
      <c r="BW6" s="21" t="str">
        <f t="shared" si="8"/>
        <v>-</v>
      </c>
      <c r="BX6" s="21" t="str">
        <f t="shared" si="8"/>
        <v>-</v>
      </c>
      <c r="BY6" s="21" t="str">
        <f t="shared" si="8"/>
        <v>-</v>
      </c>
      <c r="BZ6" s="21">
        <f t="shared" si="8"/>
        <v>72.599999999999994</v>
      </c>
      <c r="CA6" s="20" t="str">
        <f>IF(CA7="","",IF(CA7="-","【-】","【"&amp;SUBSTITUTE(TEXT(CA7,"#,##0.00"),"-","△")&amp;"】"))</f>
        <v>【75.31】</v>
      </c>
      <c r="CB6" s="21" t="str">
        <f>IF(CB7="",NA(),CB7)</f>
        <v>-</v>
      </c>
      <c r="CC6" s="21" t="str">
        <f t="shared" ref="CC6:CK6" si="9">IF(CC7="",NA(),CC7)</f>
        <v>-</v>
      </c>
      <c r="CD6" s="21" t="str">
        <f t="shared" si="9"/>
        <v>-</v>
      </c>
      <c r="CE6" s="21" t="str">
        <f t="shared" si="9"/>
        <v>-</v>
      </c>
      <c r="CF6" s="21">
        <f t="shared" si="9"/>
        <v>325.12</v>
      </c>
      <c r="CG6" s="21" t="str">
        <f t="shared" si="9"/>
        <v>-</v>
      </c>
      <c r="CH6" s="21" t="str">
        <f t="shared" si="9"/>
        <v>-</v>
      </c>
      <c r="CI6" s="21" t="str">
        <f t="shared" si="9"/>
        <v>-</v>
      </c>
      <c r="CJ6" s="21" t="str">
        <f t="shared" si="9"/>
        <v>-</v>
      </c>
      <c r="CK6" s="21">
        <f t="shared" si="9"/>
        <v>228.64</v>
      </c>
      <c r="CL6" s="20" t="str">
        <f>IF(CL7="","",IF(CL7="-","【-】","【"&amp;SUBSTITUTE(TEXT(CL7,"#,##0.00"),"-","△")&amp;"】"))</f>
        <v>【216.39】</v>
      </c>
      <c r="CM6" s="21" t="str">
        <f>IF(CM7="",NA(),CM7)</f>
        <v>-</v>
      </c>
      <c r="CN6" s="21" t="str">
        <f t="shared" ref="CN6:CV6" si="10">IF(CN7="",NA(),CN7)</f>
        <v>-</v>
      </c>
      <c r="CO6" s="21" t="str">
        <f t="shared" si="10"/>
        <v>-</v>
      </c>
      <c r="CP6" s="21" t="str">
        <f t="shared" si="10"/>
        <v>-</v>
      </c>
      <c r="CQ6" s="21">
        <f t="shared" si="10"/>
        <v>17.63</v>
      </c>
      <c r="CR6" s="21" t="str">
        <f t="shared" si="10"/>
        <v>-</v>
      </c>
      <c r="CS6" s="21" t="str">
        <f t="shared" si="10"/>
        <v>-</v>
      </c>
      <c r="CT6" s="21" t="str">
        <f t="shared" si="10"/>
        <v>-</v>
      </c>
      <c r="CU6" s="21" t="str">
        <f t="shared" si="10"/>
        <v>-</v>
      </c>
      <c r="CV6" s="21">
        <f t="shared" si="10"/>
        <v>42.28</v>
      </c>
      <c r="CW6" s="20" t="str">
        <f>IF(CW7="","",IF(CW7="-","【-】","【"&amp;SUBSTITUTE(TEXT(CW7,"#,##0.00"),"-","△")&amp;"】"))</f>
        <v>【42.57】</v>
      </c>
      <c r="CX6" s="21" t="str">
        <f>IF(CX7="",NA(),CX7)</f>
        <v>-</v>
      </c>
      <c r="CY6" s="21" t="str">
        <f t="shared" ref="CY6:DG6" si="11">IF(CY7="",NA(),CY7)</f>
        <v>-</v>
      </c>
      <c r="CZ6" s="21" t="str">
        <f t="shared" si="11"/>
        <v>-</v>
      </c>
      <c r="DA6" s="21" t="str">
        <f t="shared" si="11"/>
        <v>-</v>
      </c>
      <c r="DB6" s="21">
        <f t="shared" si="11"/>
        <v>63.9</v>
      </c>
      <c r="DC6" s="21" t="str">
        <f t="shared" si="11"/>
        <v>-</v>
      </c>
      <c r="DD6" s="21" t="str">
        <f t="shared" si="11"/>
        <v>-</v>
      </c>
      <c r="DE6" s="21" t="str">
        <f t="shared" si="11"/>
        <v>-</v>
      </c>
      <c r="DF6" s="21" t="str">
        <f t="shared" si="11"/>
        <v>-</v>
      </c>
      <c r="DG6" s="21">
        <f t="shared" si="11"/>
        <v>84.34</v>
      </c>
      <c r="DH6" s="20" t="str">
        <f>IF(DH7="","",IF(DH7="-","【-】","【"&amp;SUBSTITUTE(TEXT(DH7,"#,##0.00"),"-","△")&amp;"】"))</f>
        <v>【85.24】</v>
      </c>
      <c r="DI6" s="21" t="str">
        <f>IF(DI7="",NA(),DI7)</f>
        <v>-</v>
      </c>
      <c r="DJ6" s="21" t="str">
        <f t="shared" ref="DJ6:DR6" si="12">IF(DJ7="",NA(),DJ7)</f>
        <v>-</v>
      </c>
      <c r="DK6" s="21" t="str">
        <f t="shared" si="12"/>
        <v>-</v>
      </c>
      <c r="DL6" s="21" t="str">
        <f t="shared" si="12"/>
        <v>-</v>
      </c>
      <c r="DM6" s="21">
        <f t="shared" si="12"/>
        <v>5.92</v>
      </c>
      <c r="DN6" s="21" t="str">
        <f t="shared" si="12"/>
        <v>-</v>
      </c>
      <c r="DO6" s="21" t="str">
        <f t="shared" si="12"/>
        <v>-</v>
      </c>
      <c r="DP6" s="21" t="str">
        <f t="shared" si="12"/>
        <v>-</v>
      </c>
      <c r="DQ6" s="21" t="str">
        <f t="shared" si="12"/>
        <v>-</v>
      </c>
      <c r="DR6" s="21">
        <f t="shared" si="12"/>
        <v>22.79</v>
      </c>
      <c r="DS6" s="20" t="str">
        <f>IF(DS7="","",IF(DS7="-","【-】","【"&amp;SUBSTITUTE(TEXT(DS7,"#,##0.00"),"-","△")&amp;"】"))</f>
        <v>【25.87】</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0.01</v>
      </c>
      <c r="ED6" s="20" t="str">
        <f>IF(ED7="","",IF(ED7="-","【-】","【"&amp;SUBSTITUTE(TEXT(ED7,"#,##0.00"),"-","△")&amp;"】"))</f>
        <v>【0.01】</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0.1</v>
      </c>
      <c r="EO6" s="20" t="str">
        <f>IF(EO7="","",IF(EO7="-","【-】","【"&amp;SUBSTITUTE(TEXT(EO7,"#,##0.00"),"-","△")&amp;"】"))</f>
        <v>【0.15】</v>
      </c>
    </row>
    <row r="7" spans="1:148" s="22" customFormat="1" x14ac:dyDescent="0.15">
      <c r="A7" s="14"/>
      <c r="B7" s="23">
        <v>2021</v>
      </c>
      <c r="C7" s="23">
        <v>74080</v>
      </c>
      <c r="D7" s="23">
        <v>46</v>
      </c>
      <c r="E7" s="23">
        <v>17</v>
      </c>
      <c r="F7" s="23">
        <v>4</v>
      </c>
      <c r="G7" s="23">
        <v>0</v>
      </c>
      <c r="H7" s="23" t="s">
        <v>96</v>
      </c>
      <c r="I7" s="23" t="s">
        <v>97</v>
      </c>
      <c r="J7" s="23" t="s">
        <v>98</v>
      </c>
      <c r="K7" s="23" t="s">
        <v>99</v>
      </c>
      <c r="L7" s="23" t="s">
        <v>100</v>
      </c>
      <c r="M7" s="23" t="s">
        <v>101</v>
      </c>
      <c r="N7" s="24" t="s">
        <v>102</v>
      </c>
      <c r="O7" s="24">
        <v>59.74</v>
      </c>
      <c r="P7" s="24">
        <v>6.62</v>
      </c>
      <c r="Q7" s="24">
        <v>82.37</v>
      </c>
      <c r="R7" s="24">
        <v>3058</v>
      </c>
      <c r="S7" s="24">
        <v>13387</v>
      </c>
      <c r="T7" s="24">
        <v>394.85</v>
      </c>
      <c r="U7" s="24">
        <v>33.9</v>
      </c>
      <c r="V7" s="24">
        <v>878</v>
      </c>
      <c r="W7" s="24">
        <v>0.72</v>
      </c>
      <c r="X7" s="24">
        <v>1219.44</v>
      </c>
      <c r="Y7" s="24" t="s">
        <v>102</v>
      </c>
      <c r="Z7" s="24" t="s">
        <v>102</v>
      </c>
      <c r="AA7" s="24" t="s">
        <v>102</v>
      </c>
      <c r="AB7" s="24" t="s">
        <v>102</v>
      </c>
      <c r="AC7" s="24">
        <v>86.66</v>
      </c>
      <c r="AD7" s="24" t="s">
        <v>102</v>
      </c>
      <c r="AE7" s="24" t="s">
        <v>102</v>
      </c>
      <c r="AF7" s="24" t="s">
        <v>102</v>
      </c>
      <c r="AG7" s="24" t="s">
        <v>102</v>
      </c>
      <c r="AH7" s="24">
        <v>106.09</v>
      </c>
      <c r="AI7" s="24">
        <v>105.35</v>
      </c>
      <c r="AJ7" s="24" t="s">
        <v>102</v>
      </c>
      <c r="AK7" s="24" t="s">
        <v>102</v>
      </c>
      <c r="AL7" s="24" t="s">
        <v>102</v>
      </c>
      <c r="AM7" s="24" t="s">
        <v>102</v>
      </c>
      <c r="AN7" s="24">
        <v>147.26</v>
      </c>
      <c r="AO7" s="24" t="s">
        <v>102</v>
      </c>
      <c r="AP7" s="24" t="s">
        <v>102</v>
      </c>
      <c r="AQ7" s="24" t="s">
        <v>102</v>
      </c>
      <c r="AR7" s="24" t="s">
        <v>102</v>
      </c>
      <c r="AS7" s="24">
        <v>69.42</v>
      </c>
      <c r="AT7" s="24">
        <v>63.89</v>
      </c>
      <c r="AU7" s="24" t="s">
        <v>102</v>
      </c>
      <c r="AV7" s="24" t="s">
        <v>102</v>
      </c>
      <c r="AW7" s="24" t="s">
        <v>102</v>
      </c>
      <c r="AX7" s="24" t="s">
        <v>102</v>
      </c>
      <c r="AY7" s="24">
        <v>40.270000000000003</v>
      </c>
      <c r="AZ7" s="24" t="s">
        <v>102</v>
      </c>
      <c r="BA7" s="24" t="s">
        <v>102</v>
      </c>
      <c r="BB7" s="24" t="s">
        <v>102</v>
      </c>
      <c r="BC7" s="24" t="s">
        <v>102</v>
      </c>
      <c r="BD7" s="24">
        <v>43.07</v>
      </c>
      <c r="BE7" s="24">
        <v>44.07</v>
      </c>
      <c r="BF7" s="24" t="s">
        <v>102</v>
      </c>
      <c r="BG7" s="24" t="s">
        <v>102</v>
      </c>
      <c r="BH7" s="24" t="s">
        <v>102</v>
      </c>
      <c r="BI7" s="24" t="s">
        <v>102</v>
      </c>
      <c r="BJ7" s="24">
        <v>45.67</v>
      </c>
      <c r="BK7" s="24" t="s">
        <v>102</v>
      </c>
      <c r="BL7" s="24" t="s">
        <v>102</v>
      </c>
      <c r="BM7" s="24" t="s">
        <v>102</v>
      </c>
      <c r="BN7" s="24" t="s">
        <v>102</v>
      </c>
      <c r="BO7" s="24">
        <v>1163.75</v>
      </c>
      <c r="BP7" s="24">
        <v>1201.79</v>
      </c>
      <c r="BQ7" s="24" t="s">
        <v>102</v>
      </c>
      <c r="BR7" s="24" t="s">
        <v>102</v>
      </c>
      <c r="BS7" s="24" t="s">
        <v>102</v>
      </c>
      <c r="BT7" s="24" t="s">
        <v>102</v>
      </c>
      <c r="BU7" s="24">
        <v>48.67</v>
      </c>
      <c r="BV7" s="24" t="s">
        <v>102</v>
      </c>
      <c r="BW7" s="24" t="s">
        <v>102</v>
      </c>
      <c r="BX7" s="24" t="s">
        <v>102</v>
      </c>
      <c r="BY7" s="24" t="s">
        <v>102</v>
      </c>
      <c r="BZ7" s="24">
        <v>72.599999999999994</v>
      </c>
      <c r="CA7" s="24">
        <v>75.31</v>
      </c>
      <c r="CB7" s="24" t="s">
        <v>102</v>
      </c>
      <c r="CC7" s="24" t="s">
        <v>102</v>
      </c>
      <c r="CD7" s="24" t="s">
        <v>102</v>
      </c>
      <c r="CE7" s="24" t="s">
        <v>102</v>
      </c>
      <c r="CF7" s="24">
        <v>325.12</v>
      </c>
      <c r="CG7" s="24" t="s">
        <v>102</v>
      </c>
      <c r="CH7" s="24" t="s">
        <v>102</v>
      </c>
      <c r="CI7" s="24" t="s">
        <v>102</v>
      </c>
      <c r="CJ7" s="24" t="s">
        <v>102</v>
      </c>
      <c r="CK7" s="24">
        <v>228.64</v>
      </c>
      <c r="CL7" s="24">
        <v>216.39</v>
      </c>
      <c r="CM7" s="24" t="s">
        <v>102</v>
      </c>
      <c r="CN7" s="24" t="s">
        <v>102</v>
      </c>
      <c r="CO7" s="24" t="s">
        <v>102</v>
      </c>
      <c r="CP7" s="24" t="s">
        <v>102</v>
      </c>
      <c r="CQ7" s="24">
        <v>17.63</v>
      </c>
      <c r="CR7" s="24" t="s">
        <v>102</v>
      </c>
      <c r="CS7" s="24" t="s">
        <v>102</v>
      </c>
      <c r="CT7" s="24" t="s">
        <v>102</v>
      </c>
      <c r="CU7" s="24" t="s">
        <v>102</v>
      </c>
      <c r="CV7" s="24">
        <v>42.28</v>
      </c>
      <c r="CW7" s="24">
        <v>42.57</v>
      </c>
      <c r="CX7" s="24" t="s">
        <v>102</v>
      </c>
      <c r="CY7" s="24" t="s">
        <v>102</v>
      </c>
      <c r="CZ7" s="24" t="s">
        <v>102</v>
      </c>
      <c r="DA7" s="24" t="s">
        <v>102</v>
      </c>
      <c r="DB7" s="24">
        <v>63.9</v>
      </c>
      <c r="DC7" s="24" t="s">
        <v>102</v>
      </c>
      <c r="DD7" s="24" t="s">
        <v>102</v>
      </c>
      <c r="DE7" s="24" t="s">
        <v>102</v>
      </c>
      <c r="DF7" s="24" t="s">
        <v>102</v>
      </c>
      <c r="DG7" s="24">
        <v>84.34</v>
      </c>
      <c r="DH7" s="24">
        <v>85.24</v>
      </c>
      <c r="DI7" s="24" t="s">
        <v>102</v>
      </c>
      <c r="DJ7" s="24" t="s">
        <v>102</v>
      </c>
      <c r="DK7" s="24" t="s">
        <v>102</v>
      </c>
      <c r="DL7" s="24" t="s">
        <v>102</v>
      </c>
      <c r="DM7" s="24">
        <v>5.92</v>
      </c>
      <c r="DN7" s="24" t="s">
        <v>102</v>
      </c>
      <c r="DO7" s="24" t="s">
        <v>102</v>
      </c>
      <c r="DP7" s="24" t="s">
        <v>102</v>
      </c>
      <c r="DQ7" s="24" t="s">
        <v>102</v>
      </c>
      <c r="DR7" s="24">
        <v>22.79</v>
      </c>
      <c r="DS7" s="24">
        <v>25.87</v>
      </c>
      <c r="DT7" s="24" t="s">
        <v>102</v>
      </c>
      <c r="DU7" s="24" t="s">
        <v>102</v>
      </c>
      <c r="DV7" s="24" t="s">
        <v>102</v>
      </c>
      <c r="DW7" s="24" t="s">
        <v>102</v>
      </c>
      <c r="DX7" s="24">
        <v>0</v>
      </c>
      <c r="DY7" s="24" t="s">
        <v>102</v>
      </c>
      <c r="DZ7" s="24" t="s">
        <v>102</v>
      </c>
      <c r="EA7" s="24" t="s">
        <v>102</v>
      </c>
      <c r="EB7" s="24" t="s">
        <v>102</v>
      </c>
      <c r="EC7" s="24">
        <v>0.01</v>
      </c>
      <c r="ED7" s="24">
        <v>0.01</v>
      </c>
      <c r="EE7" s="24" t="s">
        <v>102</v>
      </c>
      <c r="EF7" s="24" t="s">
        <v>102</v>
      </c>
      <c r="EG7" s="24" t="s">
        <v>102</v>
      </c>
      <c r="EH7" s="24" t="s">
        <v>102</v>
      </c>
      <c r="EI7" s="24">
        <v>0</v>
      </c>
      <c r="EJ7" s="24" t="s">
        <v>102</v>
      </c>
      <c r="EK7" s="24" t="s">
        <v>102</v>
      </c>
      <c r="EL7" s="24" t="s">
        <v>102</v>
      </c>
      <c r="EM7" s="24" t="s">
        <v>102</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2023-01-26T08:42:27Z</cp:lastPrinted>
  <dcterms:created xsi:type="dcterms:W3CDTF">2023-01-12T23:37:40Z</dcterms:created>
  <dcterms:modified xsi:type="dcterms:W3CDTF">2023-01-26T08:42:28Z</dcterms:modified>
  <cp:category/>
</cp:coreProperties>
</file>