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fumiya\Desktop\050119 公営企業に係る経営比較分析表（令和３年度決算）の分析等について\提出\"/>
    </mc:Choice>
  </mc:AlternateContent>
  <xr:revisionPtr revIDLastSave="0" documentId="13_ncr:1_{71C2BBD4-3E36-4FFE-8223-E54F2C4391A9}" xr6:coauthVersionLast="43" xr6:coauthVersionMax="43" xr10:uidLastSave="{00000000-0000-0000-0000-000000000000}"/>
  <workbookProtection workbookAlgorithmName="SHA-512" workbookHashValue="vcbKJWIE+C/Ia3ga8pzOb4FjMiRKJbelgmi+AseXU4XzhSdLbOUEmCpbPnkYbgcaAyaw1woj5fzHlZ+5g7w7bg==" workbookSaltValue="J91dHNZK1xHm2xsVNiNFYw==" workbookSpinCount="100000" lockStructure="1"/>
  <bookViews>
    <workbookView xWindow="20370" yWindow="-120" windowWidth="19440" windowHeight="1500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I10" i="4"/>
  <c r="AL8" i="4"/>
  <c r="P8" i="4"/>
</calcChain>
</file>

<file path=xl/sharedStrings.xml><?xml version="1.0" encoding="utf-8"?>
<sst xmlns="http://schemas.openxmlformats.org/spreadsheetml/2006/main" count="236" uniqueCount="122">
  <si>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</si>
  <si>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</si>
  <si>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</si>
  <si>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</si>
  <si>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</si>
  <si>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</si>
  <si>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</si>
  <si>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</si>
  <si>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</si>
  <si>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</si>
  <si>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</si>
  <si>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</si>
  <si>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</si>
  <si>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</si>
  <si>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</si>
  <si>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</si>
  <si>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</si>
  <si>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</si>
  <si>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</si>
  <si>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</si>
  <si>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</si>
  <si>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</si>
  <si>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</si>
  <si>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</si>
  <si>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</si>
  <si>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</si>
  <si>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</si>
  <si>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</si>
  <si>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</si>
  <si>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</si>
  <si>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</si>
  <si>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</si>
  <si>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</si>
  <si>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</si>
  <si>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</si>
  <si>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</si>
  <si>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</si>
  <si>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</si>
  <si>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</si>
  <si>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</si>
  <si>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</si>
  <si>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</si>
  <si>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</si>
  <si>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</si>
  <si>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</si>
  <si>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</si>
  <si>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</si>
  <si>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</si>
  <si>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</si>
  <si>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</si>
  <si>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</si>
  <si>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</si>
  <si>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</si>
  <si>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</si>
  <si>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</si>
  <si>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</si>
  <si>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</si>
  <si>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</si>
  <si>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</si>
  <si>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</si>
  <si>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</si>
  <si>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</si>
  <si>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</si>
  <si>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</si>
  <si>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</si>
  <si>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</si>
  <si>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</si>
  <si>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</si>
  <si>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</si>
  <si>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</si>
  <si>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</si>
  <si>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</si>
  <si>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</si>
  <si>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</si>
  <si>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</si>
  <si>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</si>
  <si>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</si>
  <si>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</si>
  <si>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</si>
  <si>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</si>
  <si>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</si>
  <si>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</si>
  <si>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</si>
  <si>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</si>
  <si>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</si>
  <si>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</si>
  <si>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</si>
  <si>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</si>
  <si>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</si>
  <si>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</si>
  <si>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</si>
  <si>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</si>
  <si>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</si>
  <si>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</si>
  <si>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</si>
  <si>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</si>
  <si>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</si>
  <si>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</si>
  <si>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檜枝岐村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</si>
  <si>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</si>
  <si>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</si>
  <si>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</si>
  <si>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</si>
  <si>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</si>
  <si>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</si>
  <si>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</si>
  <si>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</si>
  <si>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</si>
  <si>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</si>
  <si>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</si>
  <si>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</si>
  <si>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</si>
  <si>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</si>
  <si>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</si>
  <si>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</si>
  <si>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</si>
  <si>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</si>
  <si>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</si>
  <si>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</si>
  <si>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平成10年代に主要な管渠を含め浄化センターが完成したことにより、管渠や浄化センターの躯体等は老朽していないと判断できる。
　しかし、処理設備によっては耐用年数を超えるものがあり、管渠においては主要な管きょに腐食は見られないが、不明水の流入等があるため経年劣化管を含めた老朽箇所がいくつかあると推測できる。
　おおまかな設備については令和2年度の水処理施設の改築により、設備の老朽化対策が行われた。汚泥処理設備については、令和6年度完了予定の汚泥脱水機の改築に合わせて設備の更新を行う予定。</t>
    <rPh sb="97" eb="99">
      <t>シュヨウ</t>
    </rPh>
    <rPh sb="100" eb="101">
      <t>カン</t>
    </rPh>
    <rPh sb="104" eb="106">
      <t>フショク</t>
    </rPh>
    <rPh sb="107" eb="108">
      <t>ミ</t>
    </rPh>
    <rPh sb="114" eb="116">
      <t>フメイ</t>
    </rPh>
    <rPh sb="116" eb="117">
      <t>スイ</t>
    </rPh>
    <rPh sb="118" eb="120">
      <t>リュウニュウ</t>
    </rPh>
    <rPh sb="120" eb="121">
      <t>トウ</t>
    </rPh>
    <rPh sb="126" eb="128">
      <t>ケイネン</t>
    </rPh>
    <rPh sb="128" eb="130">
      <t>レッカ</t>
    </rPh>
    <rPh sb="130" eb="131">
      <t>カン</t>
    </rPh>
    <rPh sb="132" eb="133">
      <t>フク</t>
    </rPh>
    <rPh sb="135" eb="137">
      <t>ロウキュウ</t>
    </rPh>
    <rPh sb="147" eb="149">
      <t>スイソク</t>
    </rPh>
    <rPh sb="160" eb="162">
      <t>セツビ</t>
    </rPh>
    <rPh sb="167" eb="169">
      <t>レイワ</t>
    </rPh>
    <rPh sb="170" eb="172">
      <t>ネンド</t>
    </rPh>
    <rPh sb="173" eb="174">
      <t>ミズ</t>
    </rPh>
    <rPh sb="179" eb="181">
      <t>カイチク</t>
    </rPh>
    <rPh sb="185" eb="187">
      <t>セツビ</t>
    </rPh>
    <rPh sb="188" eb="191">
      <t>ロウキュウカ</t>
    </rPh>
    <rPh sb="191" eb="193">
      <t>タイサク</t>
    </rPh>
    <rPh sb="194" eb="195">
      <t>オコナ</t>
    </rPh>
    <rPh sb="199" eb="201">
      <t>オデイ</t>
    </rPh>
    <rPh sb="201" eb="203">
      <t>ショリ</t>
    </rPh>
    <rPh sb="203" eb="205">
      <t>セツビ</t>
    </rPh>
    <rPh sb="211" eb="213">
      <t>レイワ</t>
    </rPh>
    <rPh sb="214" eb="216">
      <t>ネンド</t>
    </rPh>
    <rPh sb="216" eb="218">
      <t>カンリョウ</t>
    </rPh>
    <rPh sb="218" eb="220">
      <t>ヨテイ</t>
    </rPh>
    <rPh sb="221" eb="223">
      <t>オデイ</t>
    </rPh>
    <rPh sb="223" eb="226">
      <t>ダッスイキ</t>
    </rPh>
    <rPh sb="227" eb="229">
      <t>カイチク</t>
    </rPh>
    <rPh sb="230" eb="231">
      <t>ア</t>
    </rPh>
    <rPh sb="234" eb="236">
      <t>セツビ</t>
    </rPh>
    <rPh sb="237" eb="239">
      <t>コウシン</t>
    </rPh>
    <rPh sb="240" eb="241">
      <t>オコナ</t>
    </rPh>
    <rPh sb="242" eb="244">
      <t>ヨテイ</t>
    </rPh>
    <phoneticPr fontId="15"/>
  </si>
  <si>
    <t>　収益的収支比率はほぼ横ばいで、経費回収率は昨年度より4％程度下がっている。この数値を見ると、下水道使用料の収入で歳出を賄うことができず、外部収入に依存する形となっていると考えられる。経費回収率が平均を超えない原因は、下水道使用料が低価格であることから料金収入が少ないことや、流動・定住人口の利用者減少のため料金収入が少ないことが考えられる。これらを踏まえると収益的収支比率と経費回収率が健全ではない経営をしていると判断できる。経費回収率は、平均と比べても倍以上の差があるため、下水道使用料の設定が類似団体と比べて大きな差があると解釈することができる。
　施設利用率は令和2年度から平均を超えている。要因は令和2年度に水処理施設の改築を実施しダウンサイジングしたことによるもので、経営の健全化を図ることができたことが分かる。</t>
    <rPh sb="11" eb="12">
      <t>ヨコ</t>
    </rPh>
    <rPh sb="22" eb="25">
      <t>サクネンド</t>
    </rPh>
    <rPh sb="29" eb="31">
      <t>テイド</t>
    </rPh>
    <rPh sb="31" eb="32">
      <t>サ</t>
    </rPh>
    <rPh sb="69" eb="71">
      <t>ガイブ</t>
    </rPh>
    <rPh sb="71" eb="73">
      <t>シュウニュウ</t>
    </rPh>
    <rPh sb="74" eb="76">
      <t>イゾン</t>
    </rPh>
    <rPh sb="78" eb="79">
      <t>カタチ</t>
    </rPh>
    <rPh sb="86" eb="87">
      <t>カンガ</t>
    </rPh>
    <rPh sb="98" eb="100">
      <t>ヘイキン</t>
    </rPh>
    <rPh sb="228" eb="231">
      <t>バイイジョウ</t>
    </rPh>
    <rPh sb="260" eb="261">
      <t>サ</t>
    </rPh>
    <rPh sb="284" eb="286">
      <t>レイワ</t>
    </rPh>
    <rPh sb="287" eb="289">
      <t>ネンド</t>
    </rPh>
    <rPh sb="291" eb="293">
      <t>ヘイキン</t>
    </rPh>
    <rPh sb="294" eb="295">
      <t>コ</t>
    </rPh>
    <rPh sb="300" eb="302">
      <t>ヨウイン</t>
    </rPh>
    <rPh sb="303" eb="305">
      <t>レイワ</t>
    </rPh>
    <rPh sb="306" eb="308">
      <t>ネンド</t>
    </rPh>
    <rPh sb="309" eb="310">
      <t>ミズ</t>
    </rPh>
    <rPh sb="310" eb="312">
      <t>ショリ</t>
    </rPh>
    <rPh sb="312" eb="314">
      <t>シセツ</t>
    </rPh>
    <rPh sb="315" eb="317">
      <t>カイチク</t>
    </rPh>
    <rPh sb="318" eb="320">
      <t>ジッシ</t>
    </rPh>
    <rPh sb="340" eb="342">
      <t>ケイエイ</t>
    </rPh>
    <rPh sb="343" eb="346">
      <t>ケンゼンカ</t>
    </rPh>
    <rPh sb="347" eb="348">
      <t>ハカ</t>
    </rPh>
    <rPh sb="358" eb="359">
      <t>ワ</t>
    </rPh>
    <phoneticPr fontId="15"/>
  </si>
  <si>
    <t>　収益的収支比率と経費回収率について、根本的な改善策として流動人口や定住人口などの下水道利用者が増え、経費回収率が上がっていくことで、それに比例して収益的収支比率も向上していくと思われる。
　施設利用率については、水処理施設のダウンサイジングにより数値が改善された。
　老朽化については、処理設備等は耐用年数が過ぎたものや迫りつつあるものが混在しているが、水処理施設の改築により大まかな設備が改善された。管渠については令和3年度に主要な管きょの点検を行ったため、その他の管きょの点検を実施し、必要に応じて修繕等を行う必要がある。</t>
    <rPh sb="107" eb="108">
      <t>ミズ</t>
    </rPh>
    <rPh sb="108" eb="110">
      <t>ショリ</t>
    </rPh>
    <rPh sb="110" eb="112">
      <t>シセツ</t>
    </rPh>
    <rPh sb="124" eb="126">
      <t>スウチ</t>
    </rPh>
    <rPh sb="127" eb="129">
      <t>カイゼン</t>
    </rPh>
    <rPh sb="178" eb="179">
      <t>ミズ</t>
    </rPh>
    <rPh sb="179" eb="181">
      <t>ショリ</t>
    </rPh>
    <rPh sb="181" eb="183">
      <t>シセツ</t>
    </rPh>
    <rPh sb="184" eb="186">
      <t>カイチク</t>
    </rPh>
    <rPh sb="189" eb="190">
      <t>オオ</t>
    </rPh>
    <rPh sb="193" eb="195">
      <t>セツビ</t>
    </rPh>
    <rPh sb="196" eb="198">
      <t>カイゼン</t>
    </rPh>
    <rPh sb="209" eb="211">
      <t>レイワ</t>
    </rPh>
    <rPh sb="212" eb="213">
      <t>ネン</t>
    </rPh>
    <rPh sb="213" eb="214">
      <t>ド</t>
    </rPh>
    <rPh sb="215" eb="217">
      <t>シュヨウ</t>
    </rPh>
    <rPh sb="218" eb="219">
      <t>カン</t>
    </rPh>
    <rPh sb="222" eb="224">
      <t>テンケン</t>
    </rPh>
    <rPh sb="225" eb="226">
      <t>オコナ</t>
    </rPh>
    <rPh sb="233" eb="234">
      <t>タ</t>
    </rPh>
    <rPh sb="235" eb="236">
      <t>カン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</si>
</sst>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61-4D74-BCDF-35214D8AFE4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2861-4D74-BCDF-35214D8AFE4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35.33</c:v>
                </c:pt>
                <c:pt idx="1">
                  <c:v>31.83</c:v>
                </c:pt>
                <c:pt idx="2">
                  <c:v>33</c:v>
                </c:pt>
                <c:pt idx="3">
                  <c:v>61.83</c:v>
                </c:pt>
                <c:pt idx="4">
                  <c:v>54.5</c:v>
                </c:pt>
              </c:numCache>
            </c:numRef>
          </c:val>
          <c:extLst>
            <c:ext xmlns:c16="http://schemas.microsoft.com/office/drawing/2014/chart" uri="{C3380CC4-5D6E-409C-BE32-E72D297353CC}">
              <c16:uniqueId val="{00000000-E3E4-490A-B69E-0BC12B750E0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E3E4-490A-B69E-0BC12B750E0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A38-4E92-AAD8-BB0A686A1DE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3A38-4E92-AAD8-BB0A686A1DE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74.319999999999993</c:v>
                </c:pt>
                <c:pt idx="1">
                  <c:v>70.34</c:v>
                </c:pt>
                <c:pt idx="2">
                  <c:v>56.47</c:v>
                </c:pt>
                <c:pt idx="3">
                  <c:v>52.84</c:v>
                </c:pt>
                <c:pt idx="4">
                  <c:v>60.16</c:v>
                </c:pt>
              </c:numCache>
            </c:numRef>
          </c:val>
          <c:extLst>
            <c:ext xmlns:c16="http://schemas.microsoft.com/office/drawing/2014/chart" uri="{C3380CC4-5D6E-409C-BE32-E72D297353CC}">
              <c16:uniqueId val="{00000000-1CC0-404E-AD20-853E16C92C5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C0-404E-AD20-853E16C92C5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45-455B-8CA4-F0704857BCF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45-455B-8CA4-F0704857BCF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EE5-4952-969A-BD004B146D1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E5-4952-969A-BD004B146D1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38-42AE-9092-444ACEA3881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38-42AE-9092-444ACEA3881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FE-4EB2-BA40-727191127C0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FE-4EB2-BA40-727191127C0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C1-4551-B9D7-50B4716E40A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8DC1-4551-B9D7-50B4716E40A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36.57</c:v>
                </c:pt>
                <c:pt idx="1">
                  <c:v>19.59</c:v>
                </c:pt>
                <c:pt idx="2">
                  <c:v>36.409999999999997</c:v>
                </c:pt>
                <c:pt idx="3">
                  <c:v>30.15</c:v>
                </c:pt>
                <c:pt idx="4">
                  <c:v>26.54</c:v>
                </c:pt>
              </c:numCache>
            </c:numRef>
          </c:val>
          <c:extLst>
            <c:ext xmlns:c16="http://schemas.microsoft.com/office/drawing/2014/chart" uri="{C3380CC4-5D6E-409C-BE32-E72D297353CC}">
              <c16:uniqueId val="{00000000-EF90-41AF-A8C0-FDCD38FC70F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EF90-41AF-A8C0-FDCD38FC70F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174.89</c:v>
                </c:pt>
                <c:pt idx="1">
                  <c:v>329.89</c:v>
                </c:pt>
                <c:pt idx="2">
                  <c:v>185.9</c:v>
                </c:pt>
                <c:pt idx="3">
                  <c:v>183.21</c:v>
                </c:pt>
                <c:pt idx="4">
                  <c:v>221.08</c:v>
                </c:pt>
              </c:numCache>
            </c:numRef>
          </c:val>
          <c:extLst>
            <c:ext xmlns:c16="http://schemas.microsoft.com/office/drawing/2014/chart" uri="{C3380CC4-5D6E-409C-BE32-E72D297353CC}">
              <c16:uniqueId val="{00000000-782B-4CAD-A9E2-69B74DBC657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782B-4CAD-A9E2-69B74DBC657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檜枝岐村</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55">
        <f>データ!S6</f>
        <v>530</v>
      </c>
      <c r="AM8" s="55"/>
      <c r="AN8" s="55"/>
      <c r="AO8" s="55"/>
      <c r="AP8" s="55"/>
      <c r="AQ8" s="55"/>
      <c r="AR8" s="55"/>
      <c r="AS8" s="55"/>
      <c r="AT8" s="54">
        <f>データ!T6</f>
        <v>390.46</v>
      </c>
      <c r="AU8" s="54"/>
      <c r="AV8" s="54"/>
      <c r="AW8" s="54"/>
      <c r="AX8" s="54"/>
      <c r="AY8" s="54"/>
      <c r="AZ8" s="54"/>
      <c r="BA8" s="54"/>
      <c r="BB8" s="54">
        <f>データ!U6</f>
        <v>1.36</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100</v>
      </c>
      <c r="Q10" s="54"/>
      <c r="R10" s="54"/>
      <c r="S10" s="54"/>
      <c r="T10" s="54"/>
      <c r="U10" s="54"/>
      <c r="V10" s="54"/>
      <c r="W10" s="54">
        <f>データ!Q6</f>
        <v>62.87</v>
      </c>
      <c r="X10" s="54"/>
      <c r="Y10" s="54"/>
      <c r="Z10" s="54"/>
      <c r="AA10" s="54"/>
      <c r="AB10" s="54"/>
      <c r="AC10" s="54"/>
      <c r="AD10" s="55">
        <f>データ!R6</f>
        <v>1069</v>
      </c>
      <c r="AE10" s="55"/>
      <c r="AF10" s="55"/>
      <c r="AG10" s="55"/>
      <c r="AH10" s="55"/>
      <c r="AI10" s="55"/>
      <c r="AJ10" s="55"/>
      <c r="AK10" s="2"/>
      <c r="AL10" s="55">
        <f>データ!V6</f>
        <v>519</v>
      </c>
      <c r="AM10" s="55"/>
      <c r="AN10" s="55"/>
      <c r="AO10" s="55"/>
      <c r="AP10" s="55"/>
      <c r="AQ10" s="55"/>
      <c r="AR10" s="55"/>
      <c r="AS10" s="55"/>
      <c r="AT10" s="54">
        <f>データ!W6</f>
        <v>0.27</v>
      </c>
      <c r="AU10" s="54"/>
      <c r="AV10" s="54"/>
      <c r="AW10" s="54"/>
      <c r="AX10" s="54"/>
      <c r="AY10" s="54"/>
      <c r="AZ10" s="54"/>
      <c r="BA10" s="54"/>
      <c r="BB10" s="54">
        <f>データ!X6</f>
        <v>1922.22</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120</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121</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【1,201.79】</v>
      </c>
      <c r="I86" s="12" t="str">
        <f>データ!CA6</f>
        <v>【75.31】</v>
      </c>
      <c r="J86" s="12" t="str">
        <f>データ!CL6</f>
        <v>【216.39】</v>
      </c>
      <c r="K86" s="12" t="str">
        <f>データ!CW6</f>
        <v>【42.57】</v>
      </c>
      <c r="L86" s="12" t="str">
        <f>データ!DH6</f>
        <v>【85.24】</v>
      </c>
      <c r="M86" s="12" t="s">
        <v>44</v>
      </c>
      <c r="N86" s="12" t="s">
        <v>44</v>
      </c>
      <c r="O86" s="12" t="str">
        <f>データ!EO6</f>
        <v>【0.15】</v>
      </c>
    </row>
  </sheetData>
  <sheetProtection algorithmName="SHA-512" hashValue="okejXZfTg+kgNcOV9hStq3tXv24XrnJyttWQq1zTIzv9l8vd2gg6Gkqrz1pEaGV0DSXu96TkdD3jhVOHbCRWbQ==" saltValue="w3F2hmZmM8Fvpa3Qk1FIE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73644</v>
      </c>
      <c r="D6" s="19">
        <f t="shared" si="3"/>
        <v>47</v>
      </c>
      <c r="E6" s="19">
        <f t="shared" si="3"/>
        <v>17</v>
      </c>
      <c r="F6" s="19">
        <f t="shared" si="3"/>
        <v>4</v>
      </c>
      <c r="G6" s="19">
        <f t="shared" si="3"/>
        <v>0</v>
      </c>
      <c r="H6" s="19" t="str">
        <f t="shared" si="3"/>
        <v>福島県　檜枝岐村</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100</v>
      </c>
      <c r="Q6" s="20">
        <f t="shared" si="3"/>
        <v>62.87</v>
      </c>
      <c r="R6" s="20">
        <f t="shared" si="3"/>
        <v>1069</v>
      </c>
      <c r="S6" s="20">
        <f t="shared" si="3"/>
        <v>530</v>
      </c>
      <c r="T6" s="20">
        <f t="shared" si="3"/>
        <v>390.46</v>
      </c>
      <c r="U6" s="20">
        <f t="shared" si="3"/>
        <v>1.36</v>
      </c>
      <c r="V6" s="20">
        <f t="shared" si="3"/>
        <v>519</v>
      </c>
      <c r="W6" s="20">
        <f t="shared" si="3"/>
        <v>0.27</v>
      </c>
      <c r="X6" s="20">
        <f t="shared" si="3"/>
        <v>1922.22</v>
      </c>
      <c r="Y6" s="21">
        <f>IF(Y7="",NA(),Y7)</f>
        <v>74.319999999999993</v>
      </c>
      <c r="Z6" s="21">
        <f t="shared" ref="Z6:AH6" si="4">IF(Z7="",NA(),Z7)</f>
        <v>70.34</v>
      </c>
      <c r="AA6" s="21">
        <f t="shared" si="4"/>
        <v>56.47</v>
      </c>
      <c r="AB6" s="21">
        <f t="shared" si="4"/>
        <v>52.84</v>
      </c>
      <c r="AC6" s="21">
        <f t="shared" si="4"/>
        <v>60.16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36.57</v>
      </c>
      <c r="BR6" s="21">
        <f t="shared" ref="BR6:BZ6" si="8">IF(BR7="",NA(),BR7)</f>
        <v>19.59</v>
      </c>
      <c r="BS6" s="21">
        <f t="shared" si="8"/>
        <v>36.409999999999997</v>
      </c>
      <c r="BT6" s="21">
        <f t="shared" si="8"/>
        <v>30.15</v>
      </c>
      <c r="BU6" s="21">
        <f t="shared" si="8"/>
        <v>26.54</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174.89</v>
      </c>
      <c r="CC6" s="21">
        <f t="shared" ref="CC6:CK6" si="9">IF(CC7="",NA(),CC7)</f>
        <v>329.89</v>
      </c>
      <c r="CD6" s="21">
        <f t="shared" si="9"/>
        <v>185.9</v>
      </c>
      <c r="CE6" s="21">
        <f t="shared" si="9"/>
        <v>183.21</v>
      </c>
      <c r="CF6" s="21">
        <f t="shared" si="9"/>
        <v>221.08</v>
      </c>
      <c r="CG6" s="21">
        <f t="shared" si="9"/>
        <v>221.81</v>
      </c>
      <c r="CH6" s="21">
        <f t="shared" si="9"/>
        <v>230.02</v>
      </c>
      <c r="CI6" s="21">
        <f t="shared" si="9"/>
        <v>228.47</v>
      </c>
      <c r="CJ6" s="21">
        <f t="shared" si="9"/>
        <v>224.88</v>
      </c>
      <c r="CK6" s="21">
        <f t="shared" si="9"/>
        <v>228.64</v>
      </c>
      <c r="CL6" s="20" t="str">
        <f>IF(CL7="","",IF(CL7="-","【-】","【"&amp;SUBSTITUTE(TEXT(CL7,"#,##0.00"),"-","△")&amp;"】"))</f>
        <v>【216.39】</v>
      </c>
      <c r="CM6" s="21">
        <f>IF(CM7="",NA(),CM7)</f>
        <v>35.33</v>
      </c>
      <c r="CN6" s="21">
        <f t="shared" ref="CN6:CV6" si="10">IF(CN7="",NA(),CN7)</f>
        <v>31.83</v>
      </c>
      <c r="CO6" s="21">
        <f t="shared" si="10"/>
        <v>33</v>
      </c>
      <c r="CP6" s="21">
        <f t="shared" si="10"/>
        <v>61.83</v>
      </c>
      <c r="CQ6" s="21">
        <f t="shared" si="10"/>
        <v>54.5</v>
      </c>
      <c r="CR6" s="21">
        <f t="shared" si="10"/>
        <v>43.36</v>
      </c>
      <c r="CS6" s="21">
        <f t="shared" si="10"/>
        <v>42.56</v>
      </c>
      <c r="CT6" s="21">
        <f t="shared" si="10"/>
        <v>42.47</v>
      </c>
      <c r="CU6" s="21">
        <f t="shared" si="10"/>
        <v>42.4</v>
      </c>
      <c r="CV6" s="21">
        <f t="shared" si="10"/>
        <v>42.28</v>
      </c>
      <c r="CW6" s="20" t="str">
        <f>IF(CW7="","",IF(CW7="-","【-】","【"&amp;SUBSTITUTE(TEXT(CW7,"#,##0.00"),"-","△")&amp;"】"))</f>
        <v>【42.57】</v>
      </c>
      <c r="CX6" s="21">
        <f>IF(CX7="",NA(),CX7)</f>
        <v>100</v>
      </c>
      <c r="CY6" s="21">
        <f t="shared" ref="CY6:DG6" si="11">IF(CY7="",NA(),CY7)</f>
        <v>100</v>
      </c>
      <c r="CZ6" s="21">
        <f t="shared" si="11"/>
        <v>100</v>
      </c>
      <c r="DA6" s="21">
        <f t="shared" si="11"/>
        <v>100</v>
      </c>
      <c r="DB6" s="21">
        <f t="shared" si="11"/>
        <v>100</v>
      </c>
      <c r="DC6" s="21">
        <f t="shared" si="11"/>
        <v>83.06</v>
      </c>
      <c r="DD6" s="21">
        <f t="shared" si="11"/>
        <v>83.32</v>
      </c>
      <c r="DE6" s="21">
        <f t="shared" si="11"/>
        <v>83.75</v>
      </c>
      <c r="DF6" s="21">
        <f t="shared" si="11"/>
        <v>84.19</v>
      </c>
      <c r="DG6" s="21">
        <f t="shared" si="11"/>
        <v>84.34</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5" s="22" customFormat="1" x14ac:dyDescent="0.15">
      <c r="A7" s="14"/>
      <c r="B7" s="23">
        <v>2021</v>
      </c>
      <c r="C7" s="23">
        <v>73644</v>
      </c>
      <c r="D7" s="23">
        <v>47</v>
      </c>
      <c r="E7" s="23">
        <v>17</v>
      </c>
      <c r="F7" s="23">
        <v>4</v>
      </c>
      <c r="G7" s="23">
        <v>0</v>
      </c>
      <c r="H7" s="23" t="s">
        <v>98</v>
      </c>
      <c r="I7" s="23" t="s">
        <v>99</v>
      </c>
      <c r="J7" s="23" t="s">
        <v>100</v>
      </c>
      <c r="K7" s="23" t="s">
        <v>101</v>
      </c>
      <c r="L7" s="23" t="s">
        <v>102</v>
      </c>
      <c r="M7" s="23" t="s">
        <v>103</v>
      </c>
      <c r="N7" s="24" t="s">
        <v>104</v>
      </c>
      <c r="O7" s="24" t="s">
        <v>105</v>
      </c>
      <c r="P7" s="24">
        <v>100</v>
      </c>
      <c r="Q7" s="24">
        <v>62.87</v>
      </c>
      <c r="R7" s="24">
        <v>1069</v>
      </c>
      <c r="S7" s="24">
        <v>530</v>
      </c>
      <c r="T7" s="24">
        <v>390.46</v>
      </c>
      <c r="U7" s="24">
        <v>1.36</v>
      </c>
      <c r="V7" s="24">
        <v>519</v>
      </c>
      <c r="W7" s="24">
        <v>0.27</v>
      </c>
      <c r="X7" s="24">
        <v>1922.22</v>
      </c>
      <c r="Y7" s="24">
        <v>74.319999999999993</v>
      </c>
      <c r="Z7" s="24">
        <v>70.34</v>
      </c>
      <c r="AA7" s="24">
        <v>56.47</v>
      </c>
      <c r="AB7" s="24">
        <v>52.84</v>
      </c>
      <c r="AC7" s="24">
        <v>60.16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1243.71</v>
      </c>
      <c r="BL7" s="24">
        <v>1194.1500000000001</v>
      </c>
      <c r="BM7" s="24">
        <v>1206.79</v>
      </c>
      <c r="BN7" s="24">
        <v>1258.43</v>
      </c>
      <c r="BO7" s="24">
        <v>1163.75</v>
      </c>
      <c r="BP7" s="24">
        <v>1201.79</v>
      </c>
      <c r="BQ7" s="24">
        <v>36.57</v>
      </c>
      <c r="BR7" s="24">
        <v>19.59</v>
      </c>
      <c r="BS7" s="24">
        <v>36.409999999999997</v>
      </c>
      <c r="BT7" s="24">
        <v>30.15</v>
      </c>
      <c r="BU7" s="24">
        <v>26.54</v>
      </c>
      <c r="BV7" s="24">
        <v>74.3</v>
      </c>
      <c r="BW7" s="24">
        <v>72.260000000000005</v>
      </c>
      <c r="BX7" s="24">
        <v>71.84</v>
      </c>
      <c r="BY7" s="24">
        <v>73.36</v>
      </c>
      <c r="BZ7" s="24">
        <v>72.599999999999994</v>
      </c>
      <c r="CA7" s="24">
        <v>75.31</v>
      </c>
      <c r="CB7" s="24">
        <v>174.89</v>
      </c>
      <c r="CC7" s="24">
        <v>329.89</v>
      </c>
      <c r="CD7" s="24">
        <v>185.9</v>
      </c>
      <c r="CE7" s="24">
        <v>183.21</v>
      </c>
      <c r="CF7" s="24">
        <v>221.08</v>
      </c>
      <c r="CG7" s="24">
        <v>221.81</v>
      </c>
      <c r="CH7" s="24">
        <v>230.02</v>
      </c>
      <c r="CI7" s="24">
        <v>228.47</v>
      </c>
      <c r="CJ7" s="24">
        <v>224.88</v>
      </c>
      <c r="CK7" s="24">
        <v>228.64</v>
      </c>
      <c r="CL7" s="24">
        <v>216.39</v>
      </c>
      <c r="CM7" s="24">
        <v>35.33</v>
      </c>
      <c r="CN7" s="24">
        <v>31.83</v>
      </c>
      <c r="CO7" s="24">
        <v>33</v>
      </c>
      <c r="CP7" s="24">
        <v>61.83</v>
      </c>
      <c r="CQ7" s="24">
        <v>54.5</v>
      </c>
      <c r="CR7" s="24">
        <v>43.36</v>
      </c>
      <c r="CS7" s="24">
        <v>42.56</v>
      </c>
      <c r="CT7" s="24">
        <v>42.47</v>
      </c>
      <c r="CU7" s="24">
        <v>42.4</v>
      </c>
      <c r="CV7" s="24">
        <v>42.28</v>
      </c>
      <c r="CW7" s="24">
        <v>42.57</v>
      </c>
      <c r="CX7" s="24">
        <v>100</v>
      </c>
      <c r="CY7" s="24">
        <v>100</v>
      </c>
      <c r="CZ7" s="24">
        <v>100</v>
      </c>
      <c r="DA7" s="24">
        <v>100</v>
      </c>
      <c r="DB7" s="24">
        <v>100</v>
      </c>
      <c r="DC7" s="24">
        <v>83.06</v>
      </c>
      <c r="DD7" s="24">
        <v>83.32</v>
      </c>
      <c r="DE7" s="24">
        <v>83.75</v>
      </c>
      <c r="DF7" s="24">
        <v>84.19</v>
      </c>
      <c r="DG7" s="24">
        <v>84.34</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0.13</v>
      </c>
      <c r="EL7" s="24">
        <v>0.36</v>
      </c>
      <c r="EM7" s="24">
        <v>0.39</v>
      </c>
      <c r="EN7" s="24">
        <v>0.1</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星 史也</cp:lastModifiedBy>
  <dcterms:created xsi:type="dcterms:W3CDTF">2023-01-12T23:56:18Z</dcterms:created>
  <dcterms:modified xsi:type="dcterms:W3CDTF">2023-01-19T07:43:53Z</dcterms:modified>
  <cp:category/>
</cp:coreProperties>
</file>