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inamisoma.local\name2\share\建設部\下水道課\業務係\02予算及び決算\04決算\決算統計関係\経営比較分析表\R5.1　公営企業に係る経営比較分析表（令和３年度決算）の分析等について\【経営比較分析表】2021_072125_46_1718\■財政課提出\"/>
    </mc:Choice>
  </mc:AlternateContent>
  <workbookProtection workbookAlgorithmName="SHA-512" workbookHashValue="GMZG6w03XG+uRCnnuUUinjFOmATBUaEfVp2grMqsTeWxCpRZX/6HGwTbfsqf7sWX/o+butcBLjSlOf7YzN+CSA==" workbookSaltValue="IEoJMfqL+mvs9XVOSFwYR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<sst xmlns="http://schemas.openxmlformats.org/spreadsheetml/2006/main" count="231" uniqueCount="117">
  <si>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</si>
  <si>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</si>
  <si>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</si>
  <si>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</si>
  <si>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</si>
  <si>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</si>
  <si>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</si>
  <si>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</si>
  <si>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</si>
  <si>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</si>
  <si>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</si>
  <si>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</si>
  <si>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</si>
  <si>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</si>
  <si>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</si>
  <si>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</si>
  <si>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</si>
  <si>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</si>
  <si>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</si>
  <si>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</si>
  <si>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</si>
  <si>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</si>
  <si>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</si>
  <si>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</si>
  <si>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</si>
  <si>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</si>
  <si>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</si>
  <si>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</si>
  <si>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</si>
  <si>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</si>
  <si>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</si>
  <si>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</si>
  <si>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</si>
  <si>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</si>
  <si>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</si>
  <si>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</si>
  <si>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</si>
  <si>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</si>
  <si>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</si>
  <si>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</si>
  <si>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</si>
  <si>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</si>
  <si>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</si>
  <si>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</si>
  <si>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</si>
  <si>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</si>
  <si>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</si>
  <si>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</si>
  <si>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</si>
  <si>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</si>
  <si>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</si>
  <si>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</si>
  <si>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</si>
  <si>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</si>
  <si>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</si>
  <si>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</si>
  <si>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</si>
  <si>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</si>
  <si>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</si>
  <si>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</si>
  <si>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</si>
  <si>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</si>
  <si>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</si>
  <si>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</si>
  <si>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</si>
  <si>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</si>
  <si>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</si>
  <si>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</si>
  <si>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</si>
  <si>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</si>
  <si>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</si>
  <si>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</si>
  <si>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</si>
  <si>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</si>
  <si>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</si>
  <si>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</si>
  <si>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</si>
  <si>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</si>
  <si>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</si>
  <si>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</si>
  <si>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</si>
  <si>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</si>
  <si>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</si>
  <si>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</si>
  <si>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</si>
  <si>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</si>
  <si>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</si>
  <si>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</si>
  <si>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</si>
  <si>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</si>
  <si>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</si>
  <si>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</si>
  <si>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</si>
  <si>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</si>
  <si>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</si>
  <si>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</si>
  <si>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南相馬市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</si>
  <si>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</si>
  <si>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</si>
  <si>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</si>
  <si>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</si>
  <si>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</si>
  <si>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</si>
  <si>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</si>
  <si>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</si>
  <si>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</si>
  <si>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</si>
  <si>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</si>
  <si>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</si>
  <si>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</si>
  <si>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</si>
  <si>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</si>
  <si>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</si>
  <si>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</si>
  <si>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r>
      <rPr>
        <b/>
        <sz val="11"/>
        <color theme="1"/>
        <rFont val="ＭＳ ゴシック"/>
        <family val="3"/>
        <charset val="128"/>
      </rPr>
      <t>①経常収支比率</t>
    </r>
    <r>
      <rPr>
        <sz val="11"/>
        <color theme="1"/>
        <rFont val="ＭＳ ゴシック"/>
        <family val="3"/>
        <charset val="128"/>
      </rPr>
      <t xml:space="preserve">
　過去5年間、いずれも100％を上回っており、類似団体平均を上回っている状況である。主な要因は、維持管理費及び企業債の利子償還金の減少によるものである。
</t>
    </r>
    <r>
      <rPr>
        <b/>
        <sz val="11"/>
        <color theme="1"/>
        <rFont val="ＭＳ ゴシック"/>
        <family val="3"/>
        <charset val="128"/>
      </rPr>
      <t>②累積欠損金比率</t>
    </r>
    <r>
      <rPr>
        <sz val="11"/>
        <color theme="1"/>
        <rFont val="ＭＳ ゴシック"/>
        <family val="3"/>
        <charset val="128"/>
      </rPr>
      <t xml:space="preserve">
　東日本大震災の影響により大きく増加したが、平成28年度で被災管渠処分工事が完了したことから、徐々に減少している。
</t>
    </r>
    <r>
      <rPr>
        <b/>
        <sz val="11"/>
        <color theme="1"/>
        <rFont val="ＭＳ ゴシック"/>
        <family val="3"/>
        <charset val="128"/>
      </rPr>
      <t>③流動比率</t>
    </r>
    <r>
      <rPr>
        <sz val="11"/>
        <color theme="1"/>
        <rFont val="ＭＳ ゴシック"/>
        <family val="3"/>
        <charset val="128"/>
      </rPr>
      <t xml:space="preserve">
　類似団体平均を大きく上回っている。これは、企業債の償還が進んでいることによるものである。
</t>
    </r>
    <r>
      <rPr>
        <b/>
        <sz val="11"/>
        <color theme="1"/>
        <rFont val="ＭＳ ゴシック"/>
        <family val="3"/>
        <charset val="128"/>
      </rPr>
      <t>④企業債残高対事業規模比率</t>
    </r>
    <r>
      <rPr>
        <sz val="11"/>
        <color theme="1"/>
        <rFont val="ＭＳ ゴシック"/>
        <family val="3"/>
        <charset val="128"/>
      </rPr>
      <t xml:space="preserve">
　使用料収入は横ばい又は減少傾向にあるものの、企業債の償還が大きく進んでいることから、比率は減少傾向にあり、類似団体平均と同水準となっている。
</t>
    </r>
    <r>
      <rPr>
        <b/>
        <sz val="11"/>
        <color theme="1"/>
        <rFont val="ＭＳ ゴシック"/>
        <family val="3"/>
        <charset val="128"/>
      </rPr>
      <t>⑤⑥経費回収率、汚水処理原価</t>
    </r>
    <r>
      <rPr>
        <sz val="11"/>
        <color theme="1"/>
        <rFont val="ＭＳ ゴシック"/>
        <family val="3"/>
        <charset val="128"/>
      </rPr>
      <t xml:space="preserve">
　類似団体平均を下回るものの、令和3年度は大きな修繕等がなく、維持管理費を抑えることができたことから、汚水処理原価が減少し、それに伴い経費回収率も大きく改善した。
</t>
    </r>
    <rPh sb="1" eb="3">
      <t>ケイジョウ</t>
    </rPh>
    <rPh sb="3" eb="5">
      <t>シュウシ</t>
    </rPh>
    <rPh sb="5" eb="7">
      <t>ヒリツ</t>
    </rPh>
    <rPh sb="9" eb="11">
      <t>カコ</t>
    </rPh>
    <rPh sb="12" eb="14">
      <t>ネンカン</t>
    </rPh>
    <rPh sb="24" eb="26">
      <t>ウワマワ</t>
    </rPh>
    <rPh sb="31" eb="33">
      <t>ルイジ</t>
    </rPh>
    <rPh sb="33" eb="35">
      <t>ダンタイ</t>
    </rPh>
    <rPh sb="35" eb="37">
      <t>ヘイキン</t>
    </rPh>
    <rPh sb="38" eb="40">
      <t>ウワマワ</t>
    </rPh>
    <rPh sb="44" eb="46">
      <t>ジョウキョウ</t>
    </rPh>
    <rPh sb="50" eb="51">
      <t>オモ</t>
    </rPh>
    <rPh sb="52" eb="54">
      <t>ヨウイン</t>
    </rPh>
    <rPh sb="56" eb="58">
      <t>イジ</t>
    </rPh>
    <rPh sb="58" eb="61">
      <t>カンリヒ</t>
    </rPh>
    <rPh sb="61" eb="62">
      <t>オヨ</t>
    </rPh>
    <rPh sb="63" eb="65">
      <t>キギョウ</t>
    </rPh>
    <rPh sb="65" eb="66">
      <t>サイ</t>
    </rPh>
    <rPh sb="67" eb="69">
      <t>リシ</t>
    </rPh>
    <rPh sb="69" eb="71">
      <t>ショウカン</t>
    </rPh>
    <rPh sb="71" eb="72">
      <t>キン</t>
    </rPh>
    <rPh sb="73" eb="75">
      <t>ゲンショウ</t>
    </rPh>
    <rPh sb="86" eb="88">
      <t>ルイセキ</t>
    </rPh>
    <rPh sb="88" eb="90">
      <t>ケッソン</t>
    </rPh>
    <rPh sb="90" eb="91">
      <t>キン</t>
    </rPh>
    <rPh sb="91" eb="93">
      <t>ヒリツ</t>
    </rPh>
    <rPh sb="95" eb="96">
      <t>ヒガシ</t>
    </rPh>
    <rPh sb="96" eb="98">
      <t>ニホン</t>
    </rPh>
    <rPh sb="98" eb="101">
      <t>ダイシンサイ</t>
    </rPh>
    <rPh sb="102" eb="104">
      <t>エイキョウ</t>
    </rPh>
    <rPh sb="107" eb="108">
      <t>オオ</t>
    </rPh>
    <rPh sb="110" eb="112">
      <t>ゾウカ</t>
    </rPh>
    <rPh sb="116" eb="118">
      <t>ヘイセイ</t>
    </rPh>
    <rPh sb="120" eb="122">
      <t>ネンド</t>
    </rPh>
    <rPh sb="123" eb="125">
      <t>ヒサイ</t>
    </rPh>
    <rPh sb="125" eb="127">
      <t>カンキョ</t>
    </rPh>
    <rPh sb="127" eb="129">
      <t>ショブン</t>
    </rPh>
    <rPh sb="129" eb="131">
      <t>コウジ</t>
    </rPh>
    <rPh sb="132" eb="134">
      <t>カンリョウ</t>
    </rPh>
    <rPh sb="141" eb="143">
      <t>ジョジョ</t>
    </rPh>
    <rPh sb="144" eb="146">
      <t>ゲンショウ</t>
    </rPh>
    <rPh sb="153" eb="155">
      <t>リュウドウ</t>
    </rPh>
    <rPh sb="155" eb="157">
      <t>ヒリツ</t>
    </rPh>
    <rPh sb="159" eb="161">
      <t>ルイジ</t>
    </rPh>
    <rPh sb="161" eb="163">
      <t>ダンタイ</t>
    </rPh>
    <rPh sb="163" eb="165">
      <t>ヘイキン</t>
    </rPh>
    <rPh sb="166" eb="167">
      <t>オオ</t>
    </rPh>
    <rPh sb="169" eb="171">
      <t>ウワマワ</t>
    </rPh>
    <rPh sb="180" eb="182">
      <t>キギョウ</t>
    </rPh>
    <rPh sb="182" eb="183">
      <t>サイ</t>
    </rPh>
    <rPh sb="184" eb="186">
      <t>ショウカン</t>
    </rPh>
    <rPh sb="187" eb="188">
      <t>スス</t>
    </rPh>
    <rPh sb="205" eb="207">
      <t>キギョウ</t>
    </rPh>
    <rPh sb="207" eb="208">
      <t>サイ</t>
    </rPh>
    <rPh sb="208" eb="210">
      <t>ザンダカ</t>
    </rPh>
    <rPh sb="210" eb="211">
      <t>タイ</t>
    </rPh>
    <rPh sb="211" eb="213">
      <t>ジギョウ</t>
    </rPh>
    <rPh sb="213" eb="215">
      <t>キボ</t>
    </rPh>
    <rPh sb="215" eb="217">
      <t>ヒリツ</t>
    </rPh>
    <rPh sb="219" eb="222">
      <t>シヨウリョウ</t>
    </rPh>
    <rPh sb="222" eb="224">
      <t>シュウニュウ</t>
    </rPh>
    <rPh sb="225" eb="226">
      <t>ヨコ</t>
    </rPh>
    <rPh sb="228" eb="229">
      <t>マタ</t>
    </rPh>
    <rPh sb="230" eb="232">
      <t>ゲンショウ</t>
    </rPh>
    <rPh sb="232" eb="234">
      <t>ケイコウ</t>
    </rPh>
    <rPh sb="241" eb="243">
      <t>キギョウ</t>
    </rPh>
    <rPh sb="243" eb="244">
      <t>サイ</t>
    </rPh>
    <rPh sb="245" eb="247">
      <t>ショウカン</t>
    </rPh>
    <rPh sb="248" eb="249">
      <t>オオ</t>
    </rPh>
    <rPh sb="251" eb="252">
      <t>スス</t>
    </rPh>
    <rPh sb="261" eb="263">
      <t>ヒリツ</t>
    </rPh>
    <rPh sb="264" eb="266">
      <t>ゲンショウ</t>
    </rPh>
    <rPh sb="266" eb="268">
      <t>ケイコウ</t>
    </rPh>
    <rPh sb="272" eb="274">
      <t>ルイジ</t>
    </rPh>
    <rPh sb="274" eb="276">
      <t>ダンタイ</t>
    </rPh>
    <rPh sb="276" eb="278">
      <t>ヘイキン</t>
    </rPh>
    <rPh sb="279" eb="280">
      <t>ドウ</t>
    </rPh>
    <rPh sb="280" eb="282">
      <t>スイジュン</t>
    </rPh>
    <rPh sb="292" eb="294">
      <t>ケイヒ</t>
    </rPh>
    <rPh sb="294" eb="296">
      <t>カイシュウ</t>
    </rPh>
    <rPh sb="296" eb="297">
      <t>リツ</t>
    </rPh>
    <rPh sb="298" eb="300">
      <t>オスイ</t>
    </rPh>
    <rPh sb="300" eb="302">
      <t>ショリ</t>
    </rPh>
    <rPh sb="302" eb="304">
      <t>ゲンカ</t>
    </rPh>
    <rPh sb="306" eb="308">
      <t>ルイジ</t>
    </rPh>
    <rPh sb="308" eb="310">
      <t>ダンタイ</t>
    </rPh>
    <rPh sb="310" eb="312">
      <t>ヘイキン</t>
    </rPh>
    <rPh sb="313" eb="315">
      <t>シタマワ</t>
    </rPh>
    <rPh sb="320" eb="322">
      <t>レイワ</t>
    </rPh>
    <rPh sb="323" eb="325">
      <t>ネンド</t>
    </rPh>
    <rPh sb="326" eb="327">
      <t>オオ</t>
    </rPh>
    <rPh sb="329" eb="331">
      <t>シュウゼン</t>
    </rPh>
    <rPh sb="331" eb="332">
      <t>トウ</t>
    </rPh>
    <rPh sb="336" eb="338">
      <t>イジ</t>
    </rPh>
    <rPh sb="338" eb="341">
      <t>カンリヒ</t>
    </rPh>
    <rPh sb="342" eb="343">
      <t>オサ</t>
    </rPh>
    <rPh sb="356" eb="358">
      <t>オスイ</t>
    </rPh>
    <rPh sb="358" eb="360">
      <t>ショリ</t>
    </rPh>
    <rPh sb="360" eb="362">
      <t>ゲンカ</t>
    </rPh>
    <rPh sb="363" eb="365">
      <t>ゲンショウ</t>
    </rPh>
    <rPh sb="370" eb="371">
      <t>トモナ</t>
    </rPh>
    <rPh sb="372" eb="374">
      <t>ケイヒ</t>
    </rPh>
    <rPh sb="374" eb="376">
      <t>カイシュウ</t>
    </rPh>
    <rPh sb="376" eb="377">
      <t>リツ</t>
    </rPh>
    <rPh sb="378" eb="379">
      <t>オオ</t>
    </rPh>
    <rPh sb="381" eb="383">
      <t>カイゼン</t>
    </rPh>
    <phoneticPr fontId="4"/>
  </si>
  <si>
    <r>
      <rPr>
        <b/>
        <sz val="11"/>
        <color theme="1"/>
        <rFont val="ＭＳ ゴシック"/>
        <family val="3"/>
        <charset val="128"/>
      </rPr>
      <t>①有形固定資産減価償却率</t>
    </r>
    <r>
      <rPr>
        <sz val="11"/>
        <color theme="1"/>
        <rFont val="ＭＳ ゴシック"/>
        <family val="3"/>
        <charset val="128"/>
      </rPr>
      <t xml:space="preserve">
　類似団体平均を上回っており、年々上昇してきていることから、適切な時期に施設の更新工事を行っていく必要がある。
</t>
    </r>
    <r>
      <rPr>
        <b/>
        <sz val="11"/>
        <color theme="1"/>
        <rFont val="ＭＳ ゴシック"/>
        <family val="3"/>
        <charset val="128"/>
      </rPr>
      <t>②③管渠老朽化比率、管渠改善率</t>
    </r>
    <r>
      <rPr>
        <sz val="11"/>
        <color theme="1"/>
        <rFont val="ＭＳ ゴシック"/>
        <family val="3"/>
        <charset val="128"/>
      </rPr>
      <t xml:space="preserve">
　特定環境公共下水道事業は、平成3年に供用開始された事業であり老朽化は進んでいないため、管渠老朽化率は0％となっている。
　なお、当該地区は不明水が多く有収率も低い数値を示していたが、令和2年度に修繕工事を実施したことにより、管渠改善率が突出している。</t>
    </r>
    <rPh sb="14" eb="16">
      <t>ルイジ</t>
    </rPh>
    <rPh sb="16" eb="18">
      <t>ダンタイ</t>
    </rPh>
    <rPh sb="18" eb="20">
      <t>ヘイキン</t>
    </rPh>
    <rPh sb="21" eb="23">
      <t>ウワマワ</t>
    </rPh>
    <rPh sb="28" eb="30">
      <t>ネンネン</t>
    </rPh>
    <rPh sb="30" eb="32">
      <t>ジョウショウ</t>
    </rPh>
    <rPh sb="43" eb="45">
      <t>テキセツ</t>
    </rPh>
    <rPh sb="46" eb="48">
      <t>ジキ</t>
    </rPh>
    <rPh sb="49" eb="51">
      <t>シセツ</t>
    </rPh>
    <rPh sb="52" eb="54">
      <t>コウシン</t>
    </rPh>
    <rPh sb="54" eb="56">
      <t>コウジ</t>
    </rPh>
    <rPh sb="57" eb="58">
      <t>オコナ</t>
    </rPh>
    <rPh sb="62" eb="64">
      <t>ヒツヨウ</t>
    </rPh>
    <rPh sb="198" eb="200">
      <t>カンキョ</t>
    </rPh>
    <rPh sb="200" eb="202">
      <t>カイゼン</t>
    </rPh>
    <rPh sb="202" eb="203">
      <t>リツ</t>
    </rPh>
    <rPh sb="204" eb="206">
      <t>トッシュツ</t>
    </rPh>
    <phoneticPr fontId="4"/>
  </si>
  <si>
    <t xml:space="preserve"> 本市の特定環境保全公共下水道事業は、東日本大震災による津波被災によって2処理区のうち1処理区が流出しており、供用開始時の財政想定と大きく状況が変化している。
　また、今後、人口減少に伴う使用料収入の減少が見込まれることや、物価高騰等の影響により更なる維持管理費の増加も見込まれることから、現行使用料体系の妥当性や改定の必要性を検証していく必要がある。
　併せて、平成28年度に策定した経営戦略について、実状と乖離している傾向がみられることから、現行使用料体系の検証結果を踏まえた上で改定し、中長期的な財政計画に基づき健全経営を維持していく必要がある。
</t>
    <rPh sb="1" eb="2">
      <t>ホン</t>
    </rPh>
    <rPh sb="37" eb="39">
      <t>ショリ</t>
    </rPh>
    <rPh sb="39" eb="40">
      <t>ク</t>
    </rPh>
    <rPh sb="44" eb="46">
      <t>ショリ</t>
    </rPh>
    <rPh sb="46" eb="47">
      <t>ク</t>
    </rPh>
    <rPh sb="48" eb="50">
      <t>リュウシュツ</t>
    </rPh>
    <rPh sb="55" eb="57">
      <t>キョウヨウ</t>
    </rPh>
    <rPh sb="57" eb="59">
      <t>カイシ</t>
    </rPh>
    <rPh sb="59" eb="60">
      <t>ジ</t>
    </rPh>
    <rPh sb="61" eb="63">
      <t>ザイセイ</t>
    </rPh>
    <rPh sb="63" eb="65">
      <t>ソウテイ</t>
    </rPh>
    <rPh sb="66" eb="67">
      <t>オオ</t>
    </rPh>
    <rPh sb="69" eb="71">
      <t>ジョウキョウ</t>
    </rPh>
    <rPh sb="72" eb="74">
      <t>ヘンカ</t>
    </rPh>
    <rPh sb="84" eb="86">
      <t>コンゴ</t>
    </rPh>
    <rPh sb="87" eb="89">
      <t>ジンコウ</t>
    </rPh>
    <rPh sb="89" eb="91">
      <t>ゲンショウ</t>
    </rPh>
    <rPh sb="92" eb="93">
      <t>トモナ</t>
    </rPh>
    <rPh sb="94" eb="97">
      <t>シヨウリョウ</t>
    </rPh>
    <rPh sb="97" eb="99">
      <t>シュウニュウ</t>
    </rPh>
    <rPh sb="100" eb="102">
      <t>ゲンショウ</t>
    </rPh>
    <rPh sb="103" eb="105">
      <t>ミコ</t>
    </rPh>
    <rPh sb="112" eb="114">
      <t>ブッカ</t>
    </rPh>
    <rPh sb="114" eb="116">
      <t>コウトウ</t>
    </rPh>
    <rPh sb="116" eb="117">
      <t>トウ</t>
    </rPh>
    <rPh sb="118" eb="120">
      <t>エイキョウ</t>
    </rPh>
    <rPh sb="123" eb="124">
      <t>サラ</t>
    </rPh>
    <rPh sb="126" eb="128">
      <t>イジ</t>
    </rPh>
    <rPh sb="128" eb="131">
      <t>カンリヒ</t>
    </rPh>
    <rPh sb="132" eb="134">
      <t>ゾウカ</t>
    </rPh>
    <rPh sb="135" eb="137">
      <t>ミコ</t>
    </rPh>
    <rPh sb="145" eb="147">
      <t>ゲンコウ</t>
    </rPh>
    <rPh sb="147" eb="150">
      <t>シヨウリョウ</t>
    </rPh>
    <rPh sb="150" eb="152">
      <t>タイケイ</t>
    </rPh>
    <rPh sb="153" eb="156">
      <t>ダトウセイ</t>
    </rPh>
    <rPh sb="157" eb="159">
      <t>カイテイ</t>
    </rPh>
    <rPh sb="160" eb="162">
      <t>ヒツヨウ</t>
    </rPh>
    <rPh sb="162" eb="163">
      <t>セイ</t>
    </rPh>
    <rPh sb="164" eb="166">
      <t>ケンショウ</t>
    </rPh>
    <rPh sb="170" eb="172">
      <t>ヒツヨウ</t>
    </rPh>
    <rPh sb="178" eb="179">
      <t>アワ</t>
    </rPh>
    <rPh sb="182" eb="184">
      <t>ヘイセイ</t>
    </rPh>
    <rPh sb="186" eb="188">
      <t>ネンド</t>
    </rPh>
    <rPh sb="189" eb="191">
      <t>サクテイ</t>
    </rPh>
    <rPh sb="193" eb="195">
      <t>ケイエイ</t>
    </rPh>
    <rPh sb="195" eb="197">
      <t>センリャク</t>
    </rPh>
    <rPh sb="202" eb="204">
      <t>ジツジョウ</t>
    </rPh>
    <rPh sb="205" eb="207">
      <t>カイリ</t>
    </rPh>
    <rPh sb="211" eb="213">
      <t>ケイコウ</t>
    </rPh>
    <rPh sb="228" eb="230">
      <t>タイケイ</t>
    </rPh>
    <rPh sb="231" eb="233">
      <t>ケンショウ</t>
    </rPh>
    <rPh sb="233" eb="235">
      <t>ケッカ</t>
    </rPh>
    <rPh sb="236" eb="237">
      <t>フ</t>
    </rPh>
    <rPh sb="240" eb="241">
      <t>ウエ</t>
    </rPh>
    <rPh sb="242" eb="244">
      <t>カイテイ</t>
    </rPh>
    <rPh sb="246" eb="249">
      <t>チュウチョウキ</t>
    </rPh>
    <rPh sb="249" eb="250">
      <t>テキ</t>
    </rPh>
    <rPh sb="251" eb="253">
      <t>ザイセイ</t>
    </rPh>
    <rPh sb="253" eb="255">
      <t>ケイカク</t>
    </rPh>
    <rPh sb="256" eb="257">
      <t>モト</t>
    </rPh>
    <rPh sb="259" eb="261">
      <t>ケンゼン</t>
    </rPh>
    <rPh sb="261" eb="263">
      <t>ケイエイ</t>
    </rPh>
    <rPh sb="264" eb="266">
      <t>イジ</t>
    </rPh>
    <rPh sb="270" eb="27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</si>
</sst>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quot;-&quot;">
                  <c:v>5.2</c:v>
                </c:pt>
                <c:pt idx="4">
                  <c:v>0</c:v>
                </c:pt>
              </c:numCache>
            </c:numRef>
          </c:val>
          <c:extLst>
            <c:ext xmlns:c16="http://schemas.microsoft.com/office/drawing/2014/chart" uri="{C3380CC4-5D6E-409C-BE32-E72D297353CC}">
              <c16:uniqueId val="{00000000-9F57-440B-A883-9E737BDF93A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0.13</c:v>
                </c:pt>
                <c:pt idx="2">
                  <c:v>0.36</c:v>
                </c:pt>
                <c:pt idx="3">
                  <c:v>0.06</c:v>
                </c:pt>
                <c:pt idx="4">
                  <c:v>0.27</c:v>
                </c:pt>
              </c:numCache>
            </c:numRef>
          </c:val>
          <c:smooth val="0"/>
          <c:extLst>
            <c:ext xmlns:c16="http://schemas.microsoft.com/office/drawing/2014/chart" uri="{C3380CC4-5D6E-409C-BE32-E72D297353CC}">
              <c16:uniqueId val="{00000001-9F57-440B-A883-9E737BDF93A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76.489999999999995</c:v>
                </c:pt>
                <c:pt idx="1">
                  <c:v>78.650000000000006</c:v>
                </c:pt>
                <c:pt idx="2">
                  <c:v>86.22</c:v>
                </c:pt>
                <c:pt idx="3">
                  <c:v>82.16</c:v>
                </c:pt>
                <c:pt idx="4">
                  <c:v>72.97</c:v>
                </c:pt>
              </c:numCache>
            </c:numRef>
          </c:val>
          <c:extLst>
            <c:ext xmlns:c16="http://schemas.microsoft.com/office/drawing/2014/chart" uri="{C3380CC4-5D6E-409C-BE32-E72D297353CC}">
              <c16:uniqueId val="{00000000-4AFD-41BF-87CE-1666A92FAC1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43.36</c:v>
                </c:pt>
                <c:pt idx="1">
                  <c:v>42.56</c:v>
                </c:pt>
                <c:pt idx="2">
                  <c:v>42.47</c:v>
                </c:pt>
                <c:pt idx="3">
                  <c:v>45.87</c:v>
                </c:pt>
                <c:pt idx="4">
                  <c:v>44.24</c:v>
                </c:pt>
              </c:numCache>
            </c:numRef>
          </c:val>
          <c:smooth val="0"/>
          <c:extLst>
            <c:ext xmlns:c16="http://schemas.microsoft.com/office/drawing/2014/chart" uri="{C3380CC4-5D6E-409C-BE32-E72D297353CC}">
              <c16:uniqueId val="{00000001-4AFD-41BF-87CE-1666A92FAC1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97.69</c:v>
                </c:pt>
                <c:pt idx="1">
                  <c:v>97.7</c:v>
                </c:pt>
                <c:pt idx="2">
                  <c:v>97.69</c:v>
                </c:pt>
                <c:pt idx="3">
                  <c:v>97.67</c:v>
                </c:pt>
                <c:pt idx="4">
                  <c:v>96.95</c:v>
                </c:pt>
              </c:numCache>
            </c:numRef>
          </c:val>
          <c:extLst>
            <c:ext xmlns:c16="http://schemas.microsoft.com/office/drawing/2014/chart" uri="{C3380CC4-5D6E-409C-BE32-E72D297353CC}">
              <c16:uniqueId val="{00000000-7DB8-4ECA-B880-34CEA6FBAA1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83.06</c:v>
                </c:pt>
                <c:pt idx="1">
                  <c:v>83.32</c:v>
                </c:pt>
                <c:pt idx="2">
                  <c:v>83.75</c:v>
                </c:pt>
                <c:pt idx="3">
                  <c:v>87.65</c:v>
                </c:pt>
                <c:pt idx="4">
                  <c:v>88.15</c:v>
                </c:pt>
              </c:numCache>
            </c:numRef>
          </c:val>
          <c:smooth val="0"/>
          <c:extLst>
            <c:ext xmlns:c16="http://schemas.microsoft.com/office/drawing/2014/chart" uri="{C3380CC4-5D6E-409C-BE32-E72D297353CC}">
              <c16:uniqueId val="{00000001-7DB8-4ECA-B880-34CEA6FBAA1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142.13</c:v>
                </c:pt>
                <c:pt idx="1">
                  <c:v>136.52000000000001</c:v>
                </c:pt>
                <c:pt idx="2">
                  <c:v>125.73</c:v>
                </c:pt>
                <c:pt idx="3">
                  <c:v>118.09</c:v>
                </c:pt>
                <c:pt idx="4">
                  <c:v>119.03</c:v>
                </c:pt>
              </c:numCache>
            </c:numRef>
          </c:val>
          <c:extLst>
            <c:ext xmlns:c16="http://schemas.microsoft.com/office/drawing/2014/chart" uri="{C3380CC4-5D6E-409C-BE32-E72D297353CC}">
              <c16:uniqueId val="{00000000-A4AA-4A7C-83D6-9E1BAF51E0A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102.13</c:v>
                </c:pt>
                <c:pt idx="1">
                  <c:v>101.72</c:v>
                </c:pt>
                <c:pt idx="2">
                  <c:v>102.73</c:v>
                </c:pt>
                <c:pt idx="3">
                  <c:v>102.7</c:v>
                </c:pt>
                <c:pt idx="4">
                  <c:v>104.11</c:v>
                </c:pt>
              </c:numCache>
            </c:numRef>
          </c:val>
          <c:smooth val="0"/>
          <c:extLst>
            <c:ext xmlns:c16="http://schemas.microsoft.com/office/drawing/2014/chart" uri="{C3380CC4-5D6E-409C-BE32-E72D297353CC}">
              <c16:uniqueId val="{00000001-A4AA-4A7C-83D6-9E1BAF51E0A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29.97</c:v>
                </c:pt>
                <c:pt idx="1">
                  <c:v>33.26</c:v>
                </c:pt>
                <c:pt idx="2">
                  <c:v>36.549999999999997</c:v>
                </c:pt>
                <c:pt idx="3">
                  <c:v>39.83</c:v>
                </c:pt>
                <c:pt idx="4">
                  <c:v>43.11</c:v>
                </c:pt>
              </c:numCache>
            </c:numRef>
          </c:val>
          <c:extLst>
            <c:ext xmlns:c16="http://schemas.microsoft.com/office/drawing/2014/chart" uri="{C3380CC4-5D6E-409C-BE32-E72D297353CC}">
              <c16:uniqueId val="{00000000-AAD5-414B-BC4A-F4E42F2F8DB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23.93</c:v>
                </c:pt>
                <c:pt idx="1">
                  <c:v>24.68</c:v>
                </c:pt>
                <c:pt idx="2">
                  <c:v>24.68</c:v>
                </c:pt>
                <c:pt idx="3">
                  <c:v>29.24</c:v>
                </c:pt>
                <c:pt idx="4">
                  <c:v>31.73</c:v>
                </c:pt>
              </c:numCache>
            </c:numRef>
          </c:val>
          <c:smooth val="0"/>
          <c:extLst>
            <c:ext xmlns:c16="http://schemas.microsoft.com/office/drawing/2014/chart" uri="{C3380CC4-5D6E-409C-BE32-E72D297353CC}">
              <c16:uniqueId val="{00000001-AAD5-414B-BC4A-F4E42F2F8DB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A44-4BFC-8C32-A4C12BC5780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0.01</c:v>
                </c:pt>
                <c:pt idx="2">
                  <c:v>8.6199999999999992</c:v>
                </c:pt>
                <c:pt idx="3" formatCode="#,##0.00;&quot;△&quot;#,##0.00">
                  <c:v>0</c:v>
                </c:pt>
                <c:pt idx="4" formatCode="#,##0.00;&quot;△&quot;#,##0.00">
                  <c:v>0</c:v>
                </c:pt>
              </c:numCache>
            </c:numRef>
          </c:val>
          <c:smooth val="0"/>
          <c:extLst>
            <c:ext xmlns:c16="http://schemas.microsoft.com/office/drawing/2014/chart" uri="{C3380CC4-5D6E-409C-BE32-E72D297353CC}">
              <c16:uniqueId val="{00000001-4A44-4BFC-8C32-A4C12BC5780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2936.64</c:v>
                </c:pt>
                <c:pt idx="1">
                  <c:v>2851.62</c:v>
                </c:pt>
                <c:pt idx="2">
                  <c:v>2706.77</c:v>
                </c:pt>
                <c:pt idx="3">
                  <c:v>2710.71</c:v>
                </c:pt>
                <c:pt idx="4">
                  <c:v>2702.32</c:v>
                </c:pt>
              </c:numCache>
            </c:numRef>
          </c:val>
          <c:extLst>
            <c:ext xmlns:c16="http://schemas.microsoft.com/office/drawing/2014/chart" uri="{C3380CC4-5D6E-409C-BE32-E72D297353CC}">
              <c16:uniqueId val="{00000000-E56C-4557-8642-89686BA7623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109.51</c:v>
                </c:pt>
                <c:pt idx="1">
                  <c:v>112.88</c:v>
                </c:pt>
                <c:pt idx="2">
                  <c:v>94.97</c:v>
                </c:pt>
                <c:pt idx="3">
                  <c:v>48.2</c:v>
                </c:pt>
                <c:pt idx="4">
                  <c:v>46.91</c:v>
                </c:pt>
              </c:numCache>
            </c:numRef>
          </c:val>
          <c:smooth val="0"/>
          <c:extLst>
            <c:ext xmlns:c16="http://schemas.microsoft.com/office/drawing/2014/chart" uri="{C3380CC4-5D6E-409C-BE32-E72D297353CC}">
              <c16:uniqueId val="{00000001-E56C-4557-8642-89686BA7623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59.98</c:v>
                </c:pt>
                <c:pt idx="1">
                  <c:v>65.58</c:v>
                </c:pt>
                <c:pt idx="2">
                  <c:v>77.739999999999995</c:v>
                </c:pt>
                <c:pt idx="3">
                  <c:v>107.5</c:v>
                </c:pt>
                <c:pt idx="4">
                  <c:v>140.5</c:v>
                </c:pt>
              </c:numCache>
            </c:numRef>
          </c:val>
          <c:extLst>
            <c:ext xmlns:c16="http://schemas.microsoft.com/office/drawing/2014/chart" uri="{C3380CC4-5D6E-409C-BE32-E72D297353CC}">
              <c16:uniqueId val="{00000000-B750-4C69-A050-C7ED52F2B71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47.44</c:v>
                </c:pt>
                <c:pt idx="1">
                  <c:v>49.18</c:v>
                </c:pt>
                <c:pt idx="2">
                  <c:v>47.72</c:v>
                </c:pt>
                <c:pt idx="3">
                  <c:v>46.85</c:v>
                </c:pt>
                <c:pt idx="4">
                  <c:v>44.35</c:v>
                </c:pt>
              </c:numCache>
            </c:numRef>
          </c:val>
          <c:smooth val="0"/>
          <c:extLst>
            <c:ext xmlns:c16="http://schemas.microsoft.com/office/drawing/2014/chart" uri="{C3380CC4-5D6E-409C-BE32-E72D297353CC}">
              <c16:uniqueId val="{00000001-B750-4C69-A050-C7ED52F2B71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1910.87</c:v>
                </c:pt>
                <c:pt idx="1">
                  <c:v>1498.39</c:v>
                </c:pt>
                <c:pt idx="2">
                  <c:v>1594.41</c:v>
                </c:pt>
                <c:pt idx="3">
                  <c:v>1411.36</c:v>
                </c:pt>
                <c:pt idx="4">
                  <c:v>1340.12</c:v>
                </c:pt>
              </c:numCache>
            </c:numRef>
          </c:val>
          <c:extLst>
            <c:ext xmlns:c16="http://schemas.microsoft.com/office/drawing/2014/chart" uri="{C3380CC4-5D6E-409C-BE32-E72D297353CC}">
              <c16:uniqueId val="{00000000-16E8-43CF-A2A4-9DA3B77D144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1243.71</c:v>
                </c:pt>
                <c:pt idx="1">
                  <c:v>1194.1500000000001</c:v>
                </c:pt>
                <c:pt idx="2">
                  <c:v>1206.79</c:v>
                </c:pt>
                <c:pt idx="3">
                  <c:v>1268.6300000000001</c:v>
                </c:pt>
                <c:pt idx="4">
                  <c:v>1283.69</c:v>
                </c:pt>
              </c:numCache>
            </c:numRef>
          </c:val>
          <c:smooth val="0"/>
          <c:extLst>
            <c:ext xmlns:c16="http://schemas.microsoft.com/office/drawing/2014/chart" uri="{C3380CC4-5D6E-409C-BE32-E72D297353CC}">
              <c16:uniqueId val="{00000001-16E8-43CF-A2A4-9DA3B77D144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59.25</c:v>
                </c:pt>
                <c:pt idx="1">
                  <c:v>55.67</c:v>
                </c:pt>
                <c:pt idx="2">
                  <c:v>44.96</c:v>
                </c:pt>
                <c:pt idx="3">
                  <c:v>36.92</c:v>
                </c:pt>
                <c:pt idx="4">
                  <c:v>66.22</c:v>
                </c:pt>
              </c:numCache>
            </c:numRef>
          </c:val>
          <c:extLst>
            <c:ext xmlns:c16="http://schemas.microsoft.com/office/drawing/2014/chart" uri="{C3380CC4-5D6E-409C-BE32-E72D297353CC}">
              <c16:uniqueId val="{00000000-0425-46A8-9D62-A2117121C47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74.3</c:v>
                </c:pt>
                <c:pt idx="1">
                  <c:v>72.260000000000005</c:v>
                </c:pt>
                <c:pt idx="2">
                  <c:v>71.84</c:v>
                </c:pt>
                <c:pt idx="3">
                  <c:v>82.88</c:v>
                </c:pt>
                <c:pt idx="4">
                  <c:v>82.53</c:v>
                </c:pt>
              </c:numCache>
            </c:numRef>
          </c:val>
          <c:smooth val="0"/>
          <c:extLst>
            <c:ext xmlns:c16="http://schemas.microsoft.com/office/drawing/2014/chart" uri="{C3380CC4-5D6E-409C-BE32-E72D297353CC}">
              <c16:uniqueId val="{00000001-0425-46A8-9D62-A2117121C47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261.3</c:v>
                </c:pt>
                <c:pt idx="1">
                  <c:v>278.01</c:v>
                </c:pt>
                <c:pt idx="2">
                  <c:v>343.83</c:v>
                </c:pt>
                <c:pt idx="3">
                  <c:v>413.59</c:v>
                </c:pt>
                <c:pt idx="4">
                  <c:v>231.28</c:v>
                </c:pt>
              </c:numCache>
            </c:numRef>
          </c:val>
          <c:extLst>
            <c:ext xmlns:c16="http://schemas.microsoft.com/office/drawing/2014/chart" uri="{C3380CC4-5D6E-409C-BE32-E72D297353CC}">
              <c16:uniqueId val="{00000000-111E-455B-A55F-9B932B5013C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221.81</c:v>
                </c:pt>
                <c:pt idx="1">
                  <c:v>230.02</c:v>
                </c:pt>
                <c:pt idx="2">
                  <c:v>228.47</c:v>
                </c:pt>
                <c:pt idx="3">
                  <c:v>187.76</c:v>
                </c:pt>
                <c:pt idx="4">
                  <c:v>190.48</c:v>
                </c:pt>
              </c:numCache>
            </c:numRef>
          </c:val>
          <c:smooth val="0"/>
          <c:extLst>
            <c:ext xmlns:c16="http://schemas.microsoft.com/office/drawing/2014/chart" uri="{C3380CC4-5D6E-409C-BE32-E72D297353CC}">
              <c16:uniqueId val="{00000001-111E-455B-A55F-9B932B5013C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90" zoomScaleNormal="9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福島県　南相馬市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D1</v>
      </c>
      <c r="X8" s="65"/>
      <c r="Y8" s="65"/>
      <c r="Z8" s="65"/>
      <c r="AA8" s="65"/>
      <c r="AB8" s="65"/>
      <c r="AC8" s="65"/>
      <c r="AD8" s="66" t="str">
        <f>データ!$M$6</f>
        <v>非設置</v>
      </c>
      <c r="AE8" s="66"/>
      <c r="AF8" s="66"/>
      <c r="AG8" s="66"/>
      <c r="AH8" s="66"/>
      <c r="AI8" s="66"/>
      <c r="AJ8" s="66"/>
      <c r="AK8" s="3"/>
      <c r="AL8" s="45">
        <f>データ!S6</f>
        <v>58467</v>
      </c>
      <c r="AM8" s="45"/>
      <c r="AN8" s="45"/>
      <c r="AO8" s="45"/>
      <c r="AP8" s="45"/>
      <c r="AQ8" s="45"/>
      <c r="AR8" s="45"/>
      <c r="AS8" s="45"/>
      <c r="AT8" s="46">
        <f>データ!T6</f>
        <v>398.58</v>
      </c>
      <c r="AU8" s="46"/>
      <c r="AV8" s="46"/>
      <c r="AW8" s="46"/>
      <c r="AX8" s="46"/>
      <c r="AY8" s="46"/>
      <c r="AZ8" s="46"/>
      <c r="BA8" s="46"/>
      <c r="BB8" s="46">
        <f>データ!U6</f>
        <v>146.69</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61.35</v>
      </c>
      <c r="J10" s="46"/>
      <c r="K10" s="46"/>
      <c r="L10" s="46"/>
      <c r="M10" s="46"/>
      <c r="N10" s="46"/>
      <c r="O10" s="46"/>
      <c r="P10" s="46">
        <f>データ!P6</f>
        <v>1.19</v>
      </c>
      <c r="Q10" s="46"/>
      <c r="R10" s="46"/>
      <c r="S10" s="46"/>
      <c r="T10" s="46"/>
      <c r="U10" s="46"/>
      <c r="V10" s="46"/>
      <c r="W10" s="46">
        <f>データ!Q6</f>
        <v>50.64</v>
      </c>
      <c r="X10" s="46"/>
      <c r="Y10" s="46"/>
      <c r="Z10" s="46"/>
      <c r="AA10" s="46"/>
      <c r="AB10" s="46"/>
      <c r="AC10" s="46"/>
      <c r="AD10" s="45">
        <f>データ!R6</f>
        <v>2722</v>
      </c>
      <c r="AE10" s="45"/>
      <c r="AF10" s="45"/>
      <c r="AG10" s="45"/>
      <c r="AH10" s="45"/>
      <c r="AI10" s="45"/>
      <c r="AJ10" s="45"/>
      <c r="AK10" s="2"/>
      <c r="AL10" s="45">
        <f>データ!V6</f>
        <v>688</v>
      </c>
      <c r="AM10" s="45"/>
      <c r="AN10" s="45"/>
      <c r="AO10" s="45"/>
      <c r="AP10" s="45"/>
      <c r="AQ10" s="45"/>
      <c r="AR10" s="45"/>
      <c r="AS10" s="45"/>
      <c r="AT10" s="46">
        <f>データ!W6</f>
        <v>0.27</v>
      </c>
      <c r="AU10" s="46"/>
      <c r="AV10" s="46"/>
      <c r="AW10" s="46"/>
      <c r="AX10" s="46"/>
      <c r="AY10" s="46"/>
      <c r="AZ10" s="46"/>
      <c r="BA10" s="46"/>
      <c r="BB10" s="46">
        <f>データ!X6</f>
        <v>2548.15</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【105.35】</v>
      </c>
      <c r="F85" s="12" t="str">
        <f>データ!AT6</f>
        <v>【63.89】</v>
      </c>
      <c r="G85" s="12" t="str">
        <f>データ!BE6</f>
        <v>【44.07】</v>
      </c>
      <c r="H85" s="12" t="str">
        <f>データ!BP6</f>
        <v>【1,201.79】</v>
      </c>
      <c r="I85" s="12" t="str">
        <f>データ!CA6</f>
        <v>【75.31】</v>
      </c>
      <c r="J85" s="12" t="str">
        <f>データ!CL6</f>
        <v>【216.39】</v>
      </c>
      <c r="K85" s="12" t="str">
        <f>データ!CW6</f>
        <v>【42.57】</v>
      </c>
      <c r="L85" s="12" t="str">
        <f>データ!DH6</f>
        <v>【85.24】</v>
      </c>
      <c r="M85" s="12" t="str">
        <f>データ!DS6</f>
        <v>【25.87】</v>
      </c>
      <c r="N85" s="12" t="str">
        <f>データ!ED6</f>
        <v>【0.01】</v>
      </c>
      <c r="O85" s="12" t="str">
        <f>データ!EO6</f>
        <v>【0.15】</v>
      </c>
    </row>
  </sheetData>
  <sheetProtection algorithmName="SHA-512" hashValue="eByBKcSrsdE3vz0b8d0hwhhUZ6vkC9NGISehj38aF1vnrvbQBiElOo4BynVvEM1NypX6fJmCxBO2GxpkhVXHcw==" saltValue="pGnNNSGzBhOFpW1nd3noM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72125</v>
      </c>
      <c r="D6" s="19">
        <f t="shared" si="3"/>
        <v>46</v>
      </c>
      <c r="E6" s="19">
        <f t="shared" si="3"/>
        <v>17</v>
      </c>
      <c r="F6" s="19">
        <f t="shared" si="3"/>
        <v>4</v>
      </c>
      <c r="G6" s="19">
        <f t="shared" si="3"/>
        <v>0</v>
      </c>
      <c r="H6" s="19" t="str">
        <f t="shared" si="3"/>
        <v>福島県　南相馬市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61.35</v>
      </c>
      <c r="P6" s="20">
        <f t="shared" si="3"/>
        <v>1.19</v>
      </c>
      <c r="Q6" s="20">
        <f t="shared" si="3"/>
        <v>50.64</v>
      </c>
      <c r="R6" s="20">
        <f t="shared" si="3"/>
        <v>2722</v>
      </c>
      <c r="S6" s="20">
        <f t="shared" si="3"/>
        <v>58467</v>
      </c>
      <c r="T6" s="20">
        <f t="shared" si="3"/>
        <v>398.58</v>
      </c>
      <c r="U6" s="20">
        <f t="shared" si="3"/>
        <v>146.69</v>
      </c>
      <c r="V6" s="20">
        <f t="shared" si="3"/>
        <v>688</v>
      </c>
      <c r="W6" s="20">
        <f t="shared" si="3"/>
        <v>0.27</v>
      </c>
      <c r="X6" s="20">
        <f t="shared" si="3"/>
        <v>2548.15</v>
      </c>
      <c r="Y6" s="21">
        <f>IF(Y7="",NA(),Y7)</f>
        <v>142.13</v>
      </c>
      <c r="Z6" s="21">
        <f t="shared" ref="Z6:AH6" si="4">IF(Z7="",NA(),Z7)</f>
        <v>136.52000000000001</v>
      </c>
      <c r="AA6" s="21">
        <f t="shared" si="4"/>
        <v>125.73</v>
      </c>
      <c r="AB6" s="21">
        <f t="shared" si="4"/>
        <v>118.09</v>
      </c>
      <c r="AC6" s="21">
        <f t="shared" si="4"/>
        <v>119.03</v>
      </c>
      <c r="AD6" s="21">
        <f t="shared" si="4"/>
        <v>102.13</v>
      </c>
      <c r="AE6" s="21">
        <f t="shared" si="4"/>
        <v>101.72</v>
      </c>
      <c r="AF6" s="21">
        <f t="shared" si="4"/>
        <v>102.73</v>
      </c>
      <c r="AG6" s="21">
        <f t="shared" si="4"/>
        <v>102.7</v>
      </c>
      <c r="AH6" s="21">
        <f t="shared" si="4"/>
        <v>104.11</v>
      </c>
      <c r="AI6" s="20" t="str">
        <f>IF(AI7="","",IF(AI7="-","【-】","【"&amp;SUBSTITUTE(TEXT(AI7,"#,##0.00"),"-","△")&amp;"】"))</f>
        <v>【105.35】</v>
      </c>
      <c r="AJ6" s="21">
        <f>IF(AJ7="",NA(),AJ7)</f>
        <v>2936.64</v>
      </c>
      <c r="AK6" s="21">
        <f t="shared" ref="AK6:AS6" si="5">IF(AK7="",NA(),AK7)</f>
        <v>2851.62</v>
      </c>
      <c r="AL6" s="21">
        <f t="shared" si="5"/>
        <v>2706.77</v>
      </c>
      <c r="AM6" s="21">
        <f t="shared" si="5"/>
        <v>2710.71</v>
      </c>
      <c r="AN6" s="21">
        <f t="shared" si="5"/>
        <v>2702.32</v>
      </c>
      <c r="AO6" s="21">
        <f t="shared" si="5"/>
        <v>109.51</v>
      </c>
      <c r="AP6" s="21">
        <f t="shared" si="5"/>
        <v>112.88</v>
      </c>
      <c r="AQ6" s="21">
        <f t="shared" si="5"/>
        <v>94.97</v>
      </c>
      <c r="AR6" s="21">
        <f t="shared" si="5"/>
        <v>48.2</v>
      </c>
      <c r="AS6" s="21">
        <f t="shared" si="5"/>
        <v>46.91</v>
      </c>
      <c r="AT6" s="20" t="str">
        <f>IF(AT7="","",IF(AT7="-","【-】","【"&amp;SUBSTITUTE(TEXT(AT7,"#,##0.00"),"-","△")&amp;"】"))</f>
        <v>【63.89】</v>
      </c>
      <c r="AU6" s="21">
        <f>IF(AU7="",NA(),AU7)</f>
        <v>59.98</v>
      </c>
      <c r="AV6" s="21">
        <f t="shared" ref="AV6:BD6" si="6">IF(AV7="",NA(),AV7)</f>
        <v>65.58</v>
      </c>
      <c r="AW6" s="21">
        <f t="shared" si="6"/>
        <v>77.739999999999995</v>
      </c>
      <c r="AX6" s="21">
        <f t="shared" si="6"/>
        <v>107.5</v>
      </c>
      <c r="AY6" s="21">
        <f t="shared" si="6"/>
        <v>140.5</v>
      </c>
      <c r="AZ6" s="21">
        <f t="shared" si="6"/>
        <v>47.44</v>
      </c>
      <c r="BA6" s="21">
        <f t="shared" si="6"/>
        <v>49.18</v>
      </c>
      <c r="BB6" s="21">
        <f t="shared" si="6"/>
        <v>47.72</v>
      </c>
      <c r="BC6" s="21">
        <f t="shared" si="6"/>
        <v>46.85</v>
      </c>
      <c r="BD6" s="21">
        <f t="shared" si="6"/>
        <v>44.35</v>
      </c>
      <c r="BE6" s="20" t="str">
        <f>IF(BE7="","",IF(BE7="-","【-】","【"&amp;SUBSTITUTE(TEXT(BE7,"#,##0.00"),"-","△")&amp;"】"))</f>
        <v>【44.07】</v>
      </c>
      <c r="BF6" s="21">
        <f>IF(BF7="",NA(),BF7)</f>
        <v>1910.87</v>
      </c>
      <c r="BG6" s="21">
        <f t="shared" ref="BG6:BO6" si="7">IF(BG7="",NA(),BG7)</f>
        <v>1498.39</v>
      </c>
      <c r="BH6" s="21">
        <f t="shared" si="7"/>
        <v>1594.41</v>
      </c>
      <c r="BI6" s="21">
        <f t="shared" si="7"/>
        <v>1411.36</v>
      </c>
      <c r="BJ6" s="21">
        <f t="shared" si="7"/>
        <v>1340.12</v>
      </c>
      <c r="BK6" s="21">
        <f t="shared" si="7"/>
        <v>1243.71</v>
      </c>
      <c r="BL6" s="21">
        <f t="shared" si="7"/>
        <v>1194.1500000000001</v>
      </c>
      <c r="BM6" s="21">
        <f t="shared" si="7"/>
        <v>1206.79</v>
      </c>
      <c r="BN6" s="21">
        <f t="shared" si="7"/>
        <v>1268.6300000000001</v>
      </c>
      <c r="BO6" s="21">
        <f t="shared" si="7"/>
        <v>1283.69</v>
      </c>
      <c r="BP6" s="20" t="str">
        <f>IF(BP7="","",IF(BP7="-","【-】","【"&amp;SUBSTITUTE(TEXT(BP7,"#,##0.00"),"-","△")&amp;"】"))</f>
        <v>【1,201.79】</v>
      </c>
      <c r="BQ6" s="21">
        <f>IF(BQ7="",NA(),BQ7)</f>
        <v>59.25</v>
      </c>
      <c r="BR6" s="21">
        <f t="shared" ref="BR6:BZ6" si="8">IF(BR7="",NA(),BR7)</f>
        <v>55.67</v>
      </c>
      <c r="BS6" s="21">
        <f t="shared" si="8"/>
        <v>44.96</v>
      </c>
      <c r="BT6" s="21">
        <f t="shared" si="8"/>
        <v>36.92</v>
      </c>
      <c r="BU6" s="21">
        <f t="shared" si="8"/>
        <v>66.22</v>
      </c>
      <c r="BV6" s="21">
        <f t="shared" si="8"/>
        <v>74.3</v>
      </c>
      <c r="BW6" s="21">
        <f t="shared" si="8"/>
        <v>72.260000000000005</v>
      </c>
      <c r="BX6" s="21">
        <f t="shared" si="8"/>
        <v>71.84</v>
      </c>
      <c r="BY6" s="21">
        <f t="shared" si="8"/>
        <v>82.88</v>
      </c>
      <c r="BZ6" s="21">
        <f t="shared" si="8"/>
        <v>82.53</v>
      </c>
      <c r="CA6" s="20" t="str">
        <f>IF(CA7="","",IF(CA7="-","【-】","【"&amp;SUBSTITUTE(TEXT(CA7,"#,##0.00"),"-","△")&amp;"】"))</f>
        <v>【75.31】</v>
      </c>
      <c r="CB6" s="21">
        <f>IF(CB7="",NA(),CB7)</f>
        <v>261.3</v>
      </c>
      <c r="CC6" s="21">
        <f t="shared" ref="CC6:CK6" si="9">IF(CC7="",NA(),CC7)</f>
        <v>278.01</v>
      </c>
      <c r="CD6" s="21">
        <f t="shared" si="9"/>
        <v>343.83</v>
      </c>
      <c r="CE6" s="21">
        <f t="shared" si="9"/>
        <v>413.59</v>
      </c>
      <c r="CF6" s="21">
        <f t="shared" si="9"/>
        <v>231.28</v>
      </c>
      <c r="CG6" s="21">
        <f t="shared" si="9"/>
        <v>221.81</v>
      </c>
      <c r="CH6" s="21">
        <f t="shared" si="9"/>
        <v>230.02</v>
      </c>
      <c r="CI6" s="21">
        <f t="shared" si="9"/>
        <v>228.47</v>
      </c>
      <c r="CJ6" s="21">
        <f t="shared" si="9"/>
        <v>187.76</v>
      </c>
      <c r="CK6" s="21">
        <f t="shared" si="9"/>
        <v>190.48</v>
      </c>
      <c r="CL6" s="20" t="str">
        <f>IF(CL7="","",IF(CL7="-","【-】","【"&amp;SUBSTITUTE(TEXT(CL7,"#,##0.00"),"-","△")&amp;"】"))</f>
        <v>【216.39】</v>
      </c>
      <c r="CM6" s="21">
        <f>IF(CM7="",NA(),CM7)</f>
        <v>76.489999999999995</v>
      </c>
      <c r="CN6" s="21">
        <f t="shared" ref="CN6:CV6" si="10">IF(CN7="",NA(),CN7)</f>
        <v>78.650000000000006</v>
      </c>
      <c r="CO6" s="21">
        <f t="shared" si="10"/>
        <v>86.22</v>
      </c>
      <c r="CP6" s="21">
        <f t="shared" si="10"/>
        <v>82.16</v>
      </c>
      <c r="CQ6" s="21">
        <f t="shared" si="10"/>
        <v>72.97</v>
      </c>
      <c r="CR6" s="21">
        <f t="shared" si="10"/>
        <v>43.36</v>
      </c>
      <c r="CS6" s="21">
        <f t="shared" si="10"/>
        <v>42.56</v>
      </c>
      <c r="CT6" s="21">
        <f t="shared" si="10"/>
        <v>42.47</v>
      </c>
      <c r="CU6" s="21">
        <f t="shared" si="10"/>
        <v>45.87</v>
      </c>
      <c r="CV6" s="21">
        <f t="shared" si="10"/>
        <v>44.24</v>
      </c>
      <c r="CW6" s="20" t="str">
        <f>IF(CW7="","",IF(CW7="-","【-】","【"&amp;SUBSTITUTE(TEXT(CW7,"#,##0.00"),"-","△")&amp;"】"))</f>
        <v>【42.57】</v>
      </c>
      <c r="CX6" s="21">
        <f>IF(CX7="",NA(),CX7)</f>
        <v>97.69</v>
      </c>
      <c r="CY6" s="21">
        <f t="shared" ref="CY6:DG6" si="11">IF(CY7="",NA(),CY7)</f>
        <v>97.7</v>
      </c>
      <c r="CZ6" s="21">
        <f t="shared" si="11"/>
        <v>97.69</v>
      </c>
      <c r="DA6" s="21">
        <f t="shared" si="11"/>
        <v>97.67</v>
      </c>
      <c r="DB6" s="21">
        <f t="shared" si="11"/>
        <v>96.95</v>
      </c>
      <c r="DC6" s="21">
        <f t="shared" si="11"/>
        <v>83.06</v>
      </c>
      <c r="DD6" s="21">
        <f t="shared" si="11"/>
        <v>83.32</v>
      </c>
      <c r="DE6" s="21">
        <f t="shared" si="11"/>
        <v>83.75</v>
      </c>
      <c r="DF6" s="21">
        <f t="shared" si="11"/>
        <v>87.65</v>
      </c>
      <c r="DG6" s="21">
        <f t="shared" si="11"/>
        <v>88.15</v>
      </c>
      <c r="DH6" s="20" t="str">
        <f>IF(DH7="","",IF(DH7="-","【-】","【"&amp;SUBSTITUTE(TEXT(DH7,"#,##0.00"),"-","△")&amp;"】"))</f>
        <v>【85.24】</v>
      </c>
      <c r="DI6" s="21">
        <f>IF(DI7="",NA(),DI7)</f>
        <v>29.97</v>
      </c>
      <c r="DJ6" s="21">
        <f t="shared" ref="DJ6:DR6" si="12">IF(DJ7="",NA(),DJ7)</f>
        <v>33.26</v>
      </c>
      <c r="DK6" s="21">
        <f t="shared" si="12"/>
        <v>36.549999999999997</v>
      </c>
      <c r="DL6" s="21">
        <f t="shared" si="12"/>
        <v>39.83</v>
      </c>
      <c r="DM6" s="21">
        <f t="shared" si="12"/>
        <v>43.11</v>
      </c>
      <c r="DN6" s="21">
        <f t="shared" si="12"/>
        <v>23.93</v>
      </c>
      <c r="DO6" s="21">
        <f t="shared" si="12"/>
        <v>24.68</v>
      </c>
      <c r="DP6" s="21">
        <f t="shared" si="12"/>
        <v>24.68</v>
      </c>
      <c r="DQ6" s="21">
        <f t="shared" si="12"/>
        <v>29.24</v>
      </c>
      <c r="DR6" s="21">
        <f t="shared" si="12"/>
        <v>31.73</v>
      </c>
      <c r="DS6" s="20" t="str">
        <f>IF(DS7="","",IF(DS7="-","【-】","【"&amp;SUBSTITUTE(TEXT(DS7,"#,##0.00"),"-","△")&amp;"】"))</f>
        <v>【25.87】</v>
      </c>
      <c r="DT6" s="20">
        <f>IF(DT7="",NA(),DT7)</f>
        <v>0</v>
      </c>
      <c r="DU6" s="20">
        <f t="shared" ref="DU6:EC6" si="13">IF(DU7="",NA(),DU7)</f>
        <v>0</v>
      </c>
      <c r="DV6" s="20">
        <f t="shared" si="13"/>
        <v>0</v>
      </c>
      <c r="DW6" s="20">
        <f t="shared" si="13"/>
        <v>0</v>
      </c>
      <c r="DX6" s="20">
        <f t="shared" si="13"/>
        <v>0</v>
      </c>
      <c r="DY6" s="20">
        <f t="shared" si="13"/>
        <v>0</v>
      </c>
      <c r="DZ6" s="21">
        <f t="shared" si="13"/>
        <v>0.01</v>
      </c>
      <c r="EA6" s="21">
        <f t="shared" si="13"/>
        <v>8.6199999999999992</v>
      </c>
      <c r="EB6" s="20">
        <f t="shared" si="13"/>
        <v>0</v>
      </c>
      <c r="EC6" s="20">
        <f t="shared" si="13"/>
        <v>0</v>
      </c>
      <c r="ED6" s="20" t="str">
        <f>IF(ED7="","",IF(ED7="-","【-】","【"&amp;SUBSTITUTE(TEXT(ED7,"#,##0.00"),"-","△")&amp;"】"))</f>
        <v>【0.01】</v>
      </c>
      <c r="EE6" s="20">
        <f>IF(EE7="",NA(),EE7)</f>
        <v>0</v>
      </c>
      <c r="EF6" s="20">
        <f t="shared" ref="EF6:EN6" si="14">IF(EF7="",NA(),EF7)</f>
        <v>0</v>
      </c>
      <c r="EG6" s="20">
        <f t="shared" si="14"/>
        <v>0</v>
      </c>
      <c r="EH6" s="21">
        <f t="shared" si="14"/>
        <v>5.2</v>
      </c>
      <c r="EI6" s="20">
        <f t="shared" si="14"/>
        <v>0</v>
      </c>
      <c r="EJ6" s="21">
        <f t="shared" si="14"/>
        <v>0.09</v>
      </c>
      <c r="EK6" s="21">
        <f t="shared" si="14"/>
        <v>0.13</v>
      </c>
      <c r="EL6" s="21">
        <f t="shared" si="14"/>
        <v>0.36</v>
      </c>
      <c r="EM6" s="21">
        <f t="shared" si="14"/>
        <v>0.06</v>
      </c>
      <c r="EN6" s="21">
        <f t="shared" si="14"/>
        <v>0.27</v>
      </c>
      <c r="EO6" s="20" t="str">
        <f>IF(EO7="","",IF(EO7="-","【-】","【"&amp;SUBSTITUTE(TEXT(EO7,"#,##0.00"),"-","△")&amp;"】"))</f>
        <v>【0.15】</v>
      </c>
    </row>
    <row r="7" spans="1:148" s="22" customFormat="1" x14ac:dyDescent="0.15">
      <c r="A7" s="14"/>
      <c r="B7" s="23">
        <v>2021</v>
      </c>
      <c r="C7" s="23">
        <v>72125</v>
      </c>
      <c r="D7" s="23">
        <v>46</v>
      </c>
      <c r="E7" s="23">
        <v>17</v>
      </c>
      <c r="F7" s="23">
        <v>4</v>
      </c>
      <c r="G7" s="23">
        <v>0</v>
      </c>
      <c r="H7" s="23" t="s">
        <v>96</v>
      </c>
      <c r="I7" s="23" t="s">
        <v>97</v>
      </c>
      <c r="J7" s="23" t="s">
        <v>98</v>
      </c>
      <c r="K7" s="23" t="s">
        <v>99</v>
      </c>
      <c r="L7" s="23" t="s">
        <v>100</v>
      </c>
      <c r="M7" s="23" t="s">
        <v>101</v>
      </c>
      <c r="N7" s="24" t="s">
        <v>102</v>
      </c>
      <c r="O7" s="24">
        <v>61.35</v>
      </c>
      <c r="P7" s="24">
        <v>1.19</v>
      </c>
      <c r="Q7" s="24">
        <v>50.64</v>
      </c>
      <c r="R7" s="24">
        <v>2722</v>
      </c>
      <c r="S7" s="24">
        <v>58467</v>
      </c>
      <c r="T7" s="24">
        <v>398.58</v>
      </c>
      <c r="U7" s="24">
        <v>146.69</v>
      </c>
      <c r="V7" s="24">
        <v>688</v>
      </c>
      <c r="W7" s="24">
        <v>0.27</v>
      </c>
      <c r="X7" s="24">
        <v>2548.15</v>
      </c>
      <c r="Y7" s="24">
        <v>142.13</v>
      </c>
      <c r="Z7" s="24">
        <v>136.52000000000001</v>
      </c>
      <c r="AA7" s="24">
        <v>125.73</v>
      </c>
      <c r="AB7" s="24">
        <v>118.09</v>
      </c>
      <c r="AC7" s="24">
        <v>119.03</v>
      </c>
      <c r="AD7" s="24">
        <v>102.13</v>
      </c>
      <c r="AE7" s="24">
        <v>101.72</v>
      </c>
      <c r="AF7" s="24">
        <v>102.73</v>
      </c>
      <c r="AG7" s="24">
        <v>102.7</v>
      </c>
      <c r="AH7" s="24">
        <v>104.11</v>
      </c>
      <c r="AI7" s="24">
        <v>105.35</v>
      </c>
      <c r="AJ7" s="24">
        <v>2936.64</v>
      </c>
      <c r="AK7" s="24">
        <v>2851.62</v>
      </c>
      <c r="AL7" s="24">
        <v>2706.77</v>
      </c>
      <c r="AM7" s="24">
        <v>2710.71</v>
      </c>
      <c r="AN7" s="24">
        <v>2702.32</v>
      </c>
      <c r="AO7" s="24">
        <v>109.51</v>
      </c>
      <c r="AP7" s="24">
        <v>112.88</v>
      </c>
      <c r="AQ7" s="24">
        <v>94.97</v>
      </c>
      <c r="AR7" s="24">
        <v>48.2</v>
      </c>
      <c r="AS7" s="24">
        <v>46.91</v>
      </c>
      <c r="AT7" s="24">
        <v>63.89</v>
      </c>
      <c r="AU7" s="24">
        <v>59.98</v>
      </c>
      <c r="AV7" s="24">
        <v>65.58</v>
      </c>
      <c r="AW7" s="24">
        <v>77.739999999999995</v>
      </c>
      <c r="AX7" s="24">
        <v>107.5</v>
      </c>
      <c r="AY7" s="24">
        <v>140.5</v>
      </c>
      <c r="AZ7" s="24">
        <v>47.44</v>
      </c>
      <c r="BA7" s="24">
        <v>49.18</v>
      </c>
      <c r="BB7" s="24">
        <v>47.72</v>
      </c>
      <c r="BC7" s="24">
        <v>46.85</v>
      </c>
      <c r="BD7" s="24">
        <v>44.35</v>
      </c>
      <c r="BE7" s="24">
        <v>44.07</v>
      </c>
      <c r="BF7" s="24">
        <v>1910.87</v>
      </c>
      <c r="BG7" s="24">
        <v>1498.39</v>
      </c>
      <c r="BH7" s="24">
        <v>1594.41</v>
      </c>
      <c r="BI7" s="24">
        <v>1411.36</v>
      </c>
      <c r="BJ7" s="24">
        <v>1340.12</v>
      </c>
      <c r="BK7" s="24">
        <v>1243.71</v>
      </c>
      <c r="BL7" s="24">
        <v>1194.1500000000001</v>
      </c>
      <c r="BM7" s="24">
        <v>1206.79</v>
      </c>
      <c r="BN7" s="24">
        <v>1268.6300000000001</v>
      </c>
      <c r="BO7" s="24">
        <v>1283.69</v>
      </c>
      <c r="BP7" s="24">
        <v>1201.79</v>
      </c>
      <c r="BQ7" s="24">
        <v>59.25</v>
      </c>
      <c r="BR7" s="24">
        <v>55.67</v>
      </c>
      <c r="BS7" s="24">
        <v>44.96</v>
      </c>
      <c r="BT7" s="24">
        <v>36.92</v>
      </c>
      <c r="BU7" s="24">
        <v>66.22</v>
      </c>
      <c r="BV7" s="24">
        <v>74.3</v>
      </c>
      <c r="BW7" s="24">
        <v>72.260000000000005</v>
      </c>
      <c r="BX7" s="24">
        <v>71.84</v>
      </c>
      <c r="BY7" s="24">
        <v>82.88</v>
      </c>
      <c r="BZ7" s="24">
        <v>82.53</v>
      </c>
      <c r="CA7" s="24">
        <v>75.31</v>
      </c>
      <c r="CB7" s="24">
        <v>261.3</v>
      </c>
      <c r="CC7" s="24">
        <v>278.01</v>
      </c>
      <c r="CD7" s="24">
        <v>343.83</v>
      </c>
      <c r="CE7" s="24">
        <v>413.59</v>
      </c>
      <c r="CF7" s="24">
        <v>231.28</v>
      </c>
      <c r="CG7" s="24">
        <v>221.81</v>
      </c>
      <c r="CH7" s="24">
        <v>230.02</v>
      </c>
      <c r="CI7" s="24">
        <v>228.47</v>
      </c>
      <c r="CJ7" s="24">
        <v>187.76</v>
      </c>
      <c r="CK7" s="24">
        <v>190.48</v>
      </c>
      <c r="CL7" s="24">
        <v>216.39</v>
      </c>
      <c r="CM7" s="24">
        <v>76.489999999999995</v>
      </c>
      <c r="CN7" s="24">
        <v>78.650000000000006</v>
      </c>
      <c r="CO7" s="24">
        <v>86.22</v>
      </c>
      <c r="CP7" s="24">
        <v>82.16</v>
      </c>
      <c r="CQ7" s="24">
        <v>72.97</v>
      </c>
      <c r="CR7" s="24">
        <v>43.36</v>
      </c>
      <c r="CS7" s="24">
        <v>42.56</v>
      </c>
      <c r="CT7" s="24">
        <v>42.47</v>
      </c>
      <c r="CU7" s="24">
        <v>45.87</v>
      </c>
      <c r="CV7" s="24">
        <v>44.24</v>
      </c>
      <c r="CW7" s="24">
        <v>42.57</v>
      </c>
      <c r="CX7" s="24">
        <v>97.69</v>
      </c>
      <c r="CY7" s="24">
        <v>97.7</v>
      </c>
      <c r="CZ7" s="24">
        <v>97.69</v>
      </c>
      <c r="DA7" s="24">
        <v>97.67</v>
      </c>
      <c r="DB7" s="24">
        <v>96.95</v>
      </c>
      <c r="DC7" s="24">
        <v>83.06</v>
      </c>
      <c r="DD7" s="24">
        <v>83.32</v>
      </c>
      <c r="DE7" s="24">
        <v>83.75</v>
      </c>
      <c r="DF7" s="24">
        <v>87.65</v>
      </c>
      <c r="DG7" s="24">
        <v>88.15</v>
      </c>
      <c r="DH7" s="24">
        <v>85.24</v>
      </c>
      <c r="DI7" s="24">
        <v>29.97</v>
      </c>
      <c r="DJ7" s="24">
        <v>33.26</v>
      </c>
      <c r="DK7" s="24">
        <v>36.549999999999997</v>
      </c>
      <c r="DL7" s="24">
        <v>39.83</v>
      </c>
      <c r="DM7" s="24">
        <v>43.11</v>
      </c>
      <c r="DN7" s="24">
        <v>23.93</v>
      </c>
      <c r="DO7" s="24">
        <v>24.68</v>
      </c>
      <c r="DP7" s="24">
        <v>24.68</v>
      </c>
      <c r="DQ7" s="24">
        <v>29.24</v>
      </c>
      <c r="DR7" s="24">
        <v>31.73</v>
      </c>
      <c r="DS7" s="24">
        <v>25.87</v>
      </c>
      <c r="DT7" s="24">
        <v>0</v>
      </c>
      <c r="DU7" s="24">
        <v>0</v>
      </c>
      <c r="DV7" s="24">
        <v>0</v>
      </c>
      <c r="DW7" s="24">
        <v>0</v>
      </c>
      <c r="DX7" s="24">
        <v>0</v>
      </c>
      <c r="DY7" s="24">
        <v>0</v>
      </c>
      <c r="DZ7" s="24">
        <v>0.01</v>
      </c>
      <c r="EA7" s="24">
        <v>8.6199999999999992</v>
      </c>
      <c r="EB7" s="24">
        <v>0</v>
      </c>
      <c r="EC7" s="24">
        <v>0</v>
      </c>
      <c r="ED7" s="24">
        <v>0.01</v>
      </c>
      <c r="EE7" s="24">
        <v>0</v>
      </c>
      <c r="EF7" s="24">
        <v>0</v>
      </c>
      <c r="EG7" s="24">
        <v>0</v>
      </c>
      <c r="EH7" s="24">
        <v>5.2</v>
      </c>
      <c r="EI7" s="24">
        <v>0</v>
      </c>
      <c r="EJ7" s="24">
        <v>0.09</v>
      </c>
      <c r="EK7" s="24">
        <v>0.13</v>
      </c>
      <c r="EL7" s="24">
        <v>0.36</v>
      </c>
      <c r="EM7" s="24">
        <v>0.06</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深野明伸</cp:lastModifiedBy>
  <cp:lastPrinted>2023-01-18T01:50:48Z</cp:lastPrinted>
  <dcterms:created xsi:type="dcterms:W3CDTF">2022-12-01T01:26:23Z</dcterms:created>
  <dcterms:modified xsi:type="dcterms:W3CDTF">2023-01-18T01:50:51Z</dcterms:modified>
  <cp:category/>
</cp:coreProperties>
</file>