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U5046\Desktop\"/>
    </mc:Choice>
  </mc:AlternateContent>
  <xr:revisionPtr revIDLastSave="0" documentId="13_ncr:1_{B485164C-06A7-463E-AEB1-2B6430DFD3C6}" xr6:coauthVersionLast="45" xr6:coauthVersionMax="47" xr10:uidLastSave="{00000000-0000-0000-0000-000000000000}"/>
  <workbookProtection workbookAlgorithmName="SHA-512" workbookHashValue="sP4NmJOL0uVNvvzbyJ5BPMEoEIr56gT08EId3NNuzEOOQNNFLFD1YExDgZWdSnS+u5PFODhXh/medlVrw8Jx6A==" workbookSaltValue="Ymdadi0xAxbQAoIyikilpA==" workbookSpinCount="100000" lockStructure="1"/>
  <bookViews>
    <workbookView xWindow="-120" yWindow="-120" windowWidth="24240" windowHeight="1329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R6" i="5"/>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H86" i="4"/>
  <c r="AT10" i="4"/>
  <c r="AL10" i="4"/>
  <c r="AD10" i="4"/>
  <c r="AL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<sst xmlns="http://schemas.openxmlformats.org/spreadsheetml/2006/main" count="236" uniqueCount="118">
  <si>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</si>
  <si>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</si>
  <si>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</si>
  <si>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</si>
  <si>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</si>
  <si>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</si>
  <si>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</si>
  <si>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</si>
  <si>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</si>
  <si>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</si>
  <si>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</si>
  <si>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</si>
  <si>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</si>
  <si>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</si>
  <si>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</si>
  <si>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</si>
  <si>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</si>
  <si>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</si>
  <si>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</si>
  <si>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</si>
  <si>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</si>
  <si>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</si>
  <si>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</si>
  <si>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</si>
  <si>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</si>
  <si>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</si>
  <si>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</si>
  <si>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</si>
  <si>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</si>
  <si>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</si>
  <si>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</si>
  <si>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</si>
  <si>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</si>
  <si>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</si>
  <si>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</si>
  <si>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</si>
  <si>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</si>
  <si>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</si>
  <si>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</si>
  <si>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</si>
  <si>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</si>
  <si>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</si>
  <si>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</si>
  <si>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</si>
  <si>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</si>
  <si>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</si>
  <si>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</si>
  <si>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</si>
  <si>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</si>
  <si>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</si>
  <si>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</si>
  <si>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</si>
  <si>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</si>
  <si>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</si>
  <si>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</si>
  <si>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</si>
  <si>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</si>
  <si>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</si>
  <si>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</si>
  <si>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</si>
  <si>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</si>
  <si>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</si>
  <si>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</si>
  <si>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</si>
  <si>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</si>
  <si>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</si>
  <si>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</si>
  <si>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</si>
  <si>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</si>
  <si>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</si>
  <si>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</si>
  <si>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</si>
  <si>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</si>
  <si>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</si>
  <si>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</si>
  <si>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</si>
  <si>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</si>
  <si>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</si>
  <si>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</si>
  <si>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</si>
  <si>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</si>
  <si>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</si>
  <si>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</si>
  <si>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</si>
  <si>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</si>
  <si>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</si>
  <si>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</si>
  <si>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</si>
  <si>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</si>
  <si>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</si>
  <si>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</si>
  <si>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</si>
  <si>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</si>
  <si>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</si>
  <si>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</si>
  <si>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</si>
  <si>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</si>
  <si>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</si>
  <si>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</si>
  <si>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</si>
  <si>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</si>
  <si>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</si>
  <si>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</si>
  <si>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</si>
  <si>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</si>
  <si>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</si>
  <si>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</si>
  <si>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</si>
  <si>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</si>
  <si>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</si>
  <si>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</si>
  <si>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</si>
  <si>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</si>
  <si>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</si>
  <si>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</si>
  <si>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公共下水道の供用開始は、平成9年4月となっており、事業開始から40年未満であるため管路については、事業開始当初に布設して以降、耐用年数経過による更新を行っていないため管渠更新率が表示されていません。
　管渠以外の浄化センター施設などの重要施設については、平成28年度から令和2年度の期間で長寿命化計画により、施設本体以外に電気設備や機械設備などを順次更新し、適宜メンテナンスを行いながら必要に応じて効率的に更新を実施していきます。
　今後はさらに、ストックマネジメント計画の策定を進めながら施設の適正な維持管理及び更新に取り組んでいきます。</t>
    <rPh sb="1" eb="3">
      <t>コウキョウ</t>
    </rPh>
    <rPh sb="3" eb="6">
      <t>ゲスイドウ</t>
    </rPh>
    <rPh sb="7" eb="11">
      <t>キョウヨウカイシ</t>
    </rPh>
    <rPh sb="13" eb="15">
      <t>ヘイセイ</t>
    </rPh>
    <rPh sb="16" eb="17">
      <t>ネン</t>
    </rPh>
    <rPh sb="18" eb="19">
      <t>ガツ</t>
    </rPh>
    <phoneticPr fontId="4"/>
  </si>
  <si>
    <t>　公共下水道事業全体が完了していないため、各指標に偏りがあり、現時点で経営の健全化や効率性を担保していくことは難しい状況ですが、まずは接続率向上に取り組んでいなかければなりません。
　また、整備事業の休止期間中に今後の人口動態や整備エリア内の宅地化の状況を分析して、当初整備計画の見直しが必要なのかどうかの検討を含めて効率的な事業運営を目指す必要があります。</t>
    <rPh sb="1" eb="3">
      <t>コウキョウ</t>
    </rPh>
    <rPh sb="3" eb="8">
      <t>ゲスイドウジギョウ</t>
    </rPh>
    <rPh sb="8" eb="10">
      <t>ゼンタイ</t>
    </rPh>
    <rPh sb="11" eb="13">
      <t>カンリョウ</t>
    </rPh>
    <rPh sb="21" eb="24">
      <t>カクシヒョウ</t>
    </rPh>
    <rPh sb="25" eb="26">
      <t>カタヨ</t>
    </rPh>
    <rPh sb="31" eb="34">
      <t>ゲンジテン</t>
    </rPh>
    <rPh sb="35" eb="37">
      <t>ケイエイ</t>
    </rPh>
    <phoneticPr fontId="4"/>
  </si>
  <si>
    <t>　公共下水道の接続率は、令和3年度末現在で64.19％という水準にあり、経営の健全性・効率性の向上には接続率の向上が最優先課題として挙げられます。
　また、公共下水道の管渠整備は、平成25年度施工分を最後に一時事業を休止しており、今後、浄化センターの稼働率が70％を超えた段階で管渠整備の再開について検討することにしています。
　収益的収支比率は、100％に届いておらず単年度収入が毎年赤字となっており、一般会計からの基準外繰出に頼らざるを得ない状況にあります。
　企業債残高対事業規模比率については、年々数値が減少してきましたが、これは新たな管渠整備等を行っていないことが要因であり、整備を再開すれば数値は上昇していくことになります。
　経費回収率及び汚水処理原価については、類団及び全国平均として低い水準になっていますが、管渠整備が完了していないことと接続率が伸びていない状況では、料金改定等を実施出来る状況ではありませんので当面この水準で推移することになります。
　施設利用率及び水洗化率については、接続率が向上すれば数値が改善していきますので、現在年2％程度の伸びとなっている接続率をさらに伸ばせるよう取り組むことで経営の健全化、施設等の効率性の向上に努めていきます。</t>
    <rPh sb="1" eb="3">
      <t>コウキョウ</t>
    </rPh>
    <rPh sb="3" eb="6">
      <t>ゲスイドウ</t>
    </rPh>
    <rPh sb="7" eb="10">
      <t>セツゾクリツ</t>
    </rPh>
    <rPh sb="12" eb="14">
      <t>レイワ</t>
    </rPh>
    <rPh sb="15" eb="16">
      <t>ネン</t>
    </rPh>
    <rPh sb="16" eb="17">
      <t>ド</t>
    </rPh>
    <rPh sb="17" eb="20">
      <t>マツゲンザイ</t>
    </rPh>
    <rPh sb="30" eb="32">
      <t>スイジュン</t>
    </rPh>
    <rPh sb="36" eb="38">
      <t>ケイエイ</t>
    </rPh>
    <rPh sb="43" eb="45">
      <t>コウリツ</t>
    </rPh>
    <rPh sb="45" eb="46">
      <t>セイ</t>
    </rPh>
    <rPh sb="47" eb="49">
      <t>コウジョウ</t>
    </rPh>
    <rPh sb="51" eb="54">
      <t>セツゾクリツ</t>
    </rPh>
    <rPh sb="55" eb="57">
      <t>コウジョウ</t>
    </rPh>
    <rPh sb="58" eb="61">
      <t>サイユウセン</t>
    </rPh>
    <rPh sb="61" eb="63">
      <t>カダイ</t>
    </rPh>
    <rPh sb="66" eb="67">
      <t>ア</t>
    </rPh>
    <rPh sb="78" eb="82">
      <t>コウキョウゲスイ</t>
    </rPh>
    <rPh sb="82" eb="83">
      <t>ドウ</t>
    </rPh>
    <rPh sb="84" eb="86">
      <t>カンキョ</t>
    </rPh>
    <rPh sb="86" eb="88">
      <t>セイビ</t>
    </rPh>
    <rPh sb="90" eb="92">
      <t>ヘイセイ</t>
    </rPh>
    <rPh sb="94" eb="96">
      <t>ネンド</t>
    </rPh>
    <rPh sb="96" eb="98">
      <t>セコウ</t>
    </rPh>
    <rPh sb="98" eb="99">
      <t>ブン</t>
    </rPh>
    <rPh sb="100" eb="102">
      <t>サイゴ</t>
    </rPh>
    <rPh sb="103" eb="105">
      <t>イチジ</t>
    </rPh>
    <rPh sb="105" eb="107">
      <t>ジギョウ</t>
    </rPh>
    <rPh sb="108" eb="110">
      <t>キュウシ</t>
    </rPh>
    <rPh sb="115" eb="117">
      <t>コンゴ</t>
    </rPh>
    <rPh sb="118" eb="120">
      <t>ジョウカ</t>
    </rPh>
    <rPh sb="125" eb="127">
      <t>カドウ</t>
    </rPh>
    <rPh sb="127" eb="128">
      <t>リツ</t>
    </rPh>
    <rPh sb="133" eb="134">
      <t>コ</t>
    </rPh>
    <rPh sb="136" eb="138">
      <t>ダンカイ</t>
    </rPh>
    <rPh sb="139" eb="141">
      <t>カンキョ</t>
    </rPh>
    <rPh sb="141" eb="143">
      <t>セイビ</t>
    </rPh>
    <rPh sb="144" eb="146">
      <t>サイカイ</t>
    </rPh>
    <rPh sb="150" eb="152">
      <t>ケントウ</t>
    </rPh>
    <rPh sb="165" eb="168">
      <t>シュウエキテキ</t>
    </rPh>
    <rPh sb="168" eb="172">
      <t>シュウシヒリツ</t>
    </rPh>
    <rPh sb="179" eb="180">
      <t>トド</t>
    </rPh>
    <rPh sb="185" eb="188">
      <t>タンネンド</t>
    </rPh>
    <rPh sb="188" eb="190">
      <t>シュウニュウ</t>
    </rPh>
    <rPh sb="191" eb="193">
      <t>マイトシ</t>
    </rPh>
    <rPh sb="193" eb="195">
      <t>アカジ</t>
    </rPh>
    <rPh sb="202" eb="206">
      <t>イッパンカイケイ</t>
    </rPh>
    <rPh sb="209" eb="212">
      <t>キジュンガイ</t>
    </rPh>
    <rPh sb="212" eb="214">
      <t>クリダ</t>
    </rPh>
    <rPh sb="215" eb="216">
      <t>タヨ</t>
    </rPh>
    <rPh sb="220" eb="221">
      <t>エ</t>
    </rPh>
    <rPh sb="223" eb="225">
      <t>ジョウキョウ</t>
    </rPh>
    <rPh sb="233" eb="236">
      <t>キギョウサイ</t>
    </rPh>
    <rPh sb="236" eb="238">
      <t>ザンダカ</t>
    </rPh>
    <rPh sb="238" eb="239">
      <t>タイ</t>
    </rPh>
    <rPh sb="239" eb="243">
      <t>ジギョウキボ</t>
    </rPh>
    <rPh sb="243" eb="245">
      <t>ヒリツ</t>
    </rPh>
    <rPh sb="251" eb="253">
      <t>ネンネン</t>
    </rPh>
    <rPh sb="253" eb="255">
      <t>スウチ</t>
    </rPh>
    <rPh sb="256" eb="258">
      <t>ゲンショウ</t>
    </rPh>
    <rPh sb="269" eb="270">
      <t>アラ</t>
    </rPh>
    <rPh sb="272" eb="274">
      <t>カンキョ</t>
    </rPh>
    <rPh sb="274" eb="277">
      <t>セイビトウ</t>
    </rPh>
    <rPh sb="278" eb="279">
      <t>オコナ</t>
    </rPh>
    <rPh sb="287" eb="289">
      <t>ヨウイン</t>
    </rPh>
    <rPh sb="293" eb="295">
      <t>セイビ</t>
    </rPh>
    <rPh sb="296" eb="298">
      <t>サイカイ</t>
    </rPh>
    <rPh sb="301" eb="303">
      <t>スウチ</t>
    </rPh>
    <rPh sb="304" eb="306">
      <t>ジョウショウ</t>
    </rPh>
    <rPh sb="320" eb="322">
      <t>ケイヒ</t>
    </rPh>
    <rPh sb="322" eb="325">
      <t>カイシュウリツ</t>
    </rPh>
    <rPh sb="325" eb="326">
      <t>オヨ</t>
    </rPh>
    <rPh sb="327" eb="331">
      <t>オスイショリ</t>
    </rPh>
    <rPh sb="331" eb="333">
      <t>ゲンカ</t>
    </rPh>
    <rPh sb="339" eb="340">
      <t>ルイ</t>
    </rPh>
    <rPh sb="340" eb="341">
      <t>ダン</t>
    </rPh>
    <rPh sb="341" eb="342">
      <t>オヨ</t>
    </rPh>
    <rPh sb="343" eb="347">
      <t>ゼンコクヘイキン</t>
    </rPh>
    <rPh sb="350" eb="351">
      <t>ヒク</t>
    </rPh>
    <rPh sb="352" eb="354">
      <t>スイジュン</t>
    </rPh>
    <rPh sb="363" eb="365">
      <t>カンキョ</t>
    </rPh>
    <rPh sb="365" eb="367">
      <t>セイビ</t>
    </rPh>
    <rPh sb="368" eb="370">
      <t>カンリョウ</t>
    </rPh>
    <rPh sb="378" eb="381">
      <t>セツゾクリツ</t>
    </rPh>
    <rPh sb="382" eb="383">
      <t>ノ</t>
    </rPh>
    <rPh sb="388" eb="390">
      <t>ジョウキョウ</t>
    </rPh>
    <rPh sb="393" eb="397">
      <t>リョウキンカイテイ</t>
    </rPh>
    <rPh sb="397" eb="398">
      <t>トウ</t>
    </rPh>
    <rPh sb="399" eb="401">
      <t>ジッシ</t>
    </rPh>
    <rPh sb="401" eb="403">
      <t>デキ</t>
    </rPh>
    <rPh sb="404" eb="406">
      <t>ジョウキョウ</t>
    </rPh>
    <rPh sb="415" eb="417">
      <t>トウメン</t>
    </rPh>
    <rPh sb="419" eb="421">
      <t>スイジュン</t>
    </rPh>
    <rPh sb="422" eb="424">
      <t>スイイ</t>
    </rPh>
    <rPh sb="436" eb="440">
      <t>シセツリヨウ</t>
    </rPh>
    <rPh sb="440" eb="441">
      <t>リツ</t>
    </rPh>
    <rPh sb="441" eb="442">
      <t>オヨ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</si>
</sst>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D2-491F-8A7F-7A9D2B9AC9B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c:v>
                </c:pt>
              </c:numCache>
            </c:numRef>
          </c:val>
          <c:smooth val="0"/>
          <c:extLst>
            <c:ext xmlns:c16="http://schemas.microsoft.com/office/drawing/2014/chart" uri="{C3380CC4-5D6E-409C-BE32-E72D297353CC}">
              <c16:uniqueId val="{00000001-37D2-491F-8A7F-7A9D2B9AC9B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43.53</c:v>
                </c:pt>
                <c:pt idx="1">
                  <c:v>42.89</c:v>
                </c:pt>
                <c:pt idx="2">
                  <c:v>44</c:v>
                </c:pt>
                <c:pt idx="3">
                  <c:v>44.53</c:v>
                </c:pt>
                <c:pt idx="4">
                  <c:v>46.21</c:v>
                </c:pt>
              </c:numCache>
            </c:numRef>
          </c:val>
          <c:extLst>
            <c:ext xmlns:c16="http://schemas.microsoft.com/office/drawing/2014/chart" uri="{C3380CC4-5D6E-409C-BE32-E72D297353CC}">
              <c16:uniqueId val="{00000000-343B-4BF8-83E7-67A82E1EE15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48.19</c:v>
                </c:pt>
              </c:numCache>
            </c:numRef>
          </c:val>
          <c:smooth val="0"/>
          <c:extLst>
            <c:ext xmlns:c16="http://schemas.microsoft.com/office/drawing/2014/chart" uri="{C3380CC4-5D6E-409C-BE32-E72D297353CC}">
              <c16:uniqueId val="{00000001-343B-4BF8-83E7-67A82E1EE15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59.15</c:v>
                </c:pt>
                <c:pt idx="1">
                  <c:v>60.66</c:v>
                </c:pt>
                <c:pt idx="2">
                  <c:v>62.25</c:v>
                </c:pt>
                <c:pt idx="3">
                  <c:v>64.33</c:v>
                </c:pt>
                <c:pt idx="4">
                  <c:v>66.17</c:v>
                </c:pt>
              </c:numCache>
            </c:numRef>
          </c:val>
          <c:extLst>
            <c:ext xmlns:c16="http://schemas.microsoft.com/office/drawing/2014/chart" uri="{C3380CC4-5D6E-409C-BE32-E72D297353CC}">
              <c16:uniqueId val="{00000000-1029-48FB-908A-5169712A89E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82.26</c:v>
                </c:pt>
              </c:numCache>
            </c:numRef>
          </c:val>
          <c:smooth val="0"/>
          <c:extLst>
            <c:ext xmlns:c16="http://schemas.microsoft.com/office/drawing/2014/chart" uri="{C3380CC4-5D6E-409C-BE32-E72D297353CC}">
              <c16:uniqueId val="{00000001-1029-48FB-908A-5169712A89E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66.64</c:v>
                </c:pt>
                <c:pt idx="1">
                  <c:v>72.349999999999994</c:v>
                </c:pt>
                <c:pt idx="2">
                  <c:v>69.040000000000006</c:v>
                </c:pt>
                <c:pt idx="3">
                  <c:v>70.89</c:v>
                </c:pt>
                <c:pt idx="4">
                  <c:v>70.62</c:v>
                </c:pt>
              </c:numCache>
            </c:numRef>
          </c:val>
          <c:extLst>
            <c:ext xmlns:c16="http://schemas.microsoft.com/office/drawing/2014/chart" uri="{C3380CC4-5D6E-409C-BE32-E72D297353CC}">
              <c16:uniqueId val="{00000000-7920-4889-8774-E8820E04873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20-4889-8774-E8820E04873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04-47C0-A61A-6B858A0DDBE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04-47C0-A61A-6B858A0DDBE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077-4757-AE40-FC624BF4953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77-4757-AE40-FC624BF4953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68-4DBE-87B3-4061DCC9164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68-4DBE-87B3-4061DCC9164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64E-4400-BD33-59386FA44B8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4E-4400-BD33-59386FA44B8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3513.82</c:v>
                </c:pt>
                <c:pt idx="1">
                  <c:v>1791.78</c:v>
                </c:pt>
                <c:pt idx="2">
                  <c:v>1843.01</c:v>
                </c:pt>
                <c:pt idx="3">
                  <c:v>1725.74</c:v>
                </c:pt>
                <c:pt idx="4">
                  <c:v>1634.61</c:v>
                </c:pt>
              </c:numCache>
            </c:numRef>
          </c:val>
          <c:extLst>
            <c:ext xmlns:c16="http://schemas.microsoft.com/office/drawing/2014/chart" uri="{C3380CC4-5D6E-409C-BE32-E72D297353CC}">
              <c16:uniqueId val="{00000000-2BAA-4D1E-93F0-CBCDFC849BA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1108.8</c:v>
                </c:pt>
              </c:numCache>
            </c:numRef>
          </c:val>
          <c:smooth val="0"/>
          <c:extLst>
            <c:ext xmlns:c16="http://schemas.microsoft.com/office/drawing/2014/chart" uri="{C3380CC4-5D6E-409C-BE32-E72D297353CC}">
              <c16:uniqueId val="{00000001-2BAA-4D1E-93F0-CBCDFC849BA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39.69</c:v>
                </c:pt>
                <c:pt idx="1">
                  <c:v>65.37</c:v>
                </c:pt>
                <c:pt idx="2">
                  <c:v>63.2</c:v>
                </c:pt>
                <c:pt idx="3">
                  <c:v>67.209999999999994</c:v>
                </c:pt>
                <c:pt idx="4">
                  <c:v>63.26</c:v>
                </c:pt>
              </c:numCache>
            </c:numRef>
          </c:val>
          <c:extLst>
            <c:ext xmlns:c16="http://schemas.microsoft.com/office/drawing/2014/chart" uri="{C3380CC4-5D6E-409C-BE32-E72D297353CC}">
              <c16:uniqueId val="{00000000-1ED4-4302-8E68-D15888B8FE7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79.63</c:v>
                </c:pt>
              </c:numCache>
            </c:numRef>
          </c:val>
          <c:smooth val="0"/>
          <c:extLst>
            <c:ext xmlns:c16="http://schemas.microsoft.com/office/drawing/2014/chart" uri="{C3380CC4-5D6E-409C-BE32-E72D297353CC}">
              <c16:uniqueId val="{00000001-1ED4-4302-8E68-D15888B8FE7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406.07</c:v>
                </c:pt>
                <c:pt idx="1">
                  <c:v>243.96</c:v>
                </c:pt>
                <c:pt idx="2">
                  <c:v>258.72000000000003</c:v>
                </c:pt>
                <c:pt idx="3">
                  <c:v>243.26</c:v>
                </c:pt>
                <c:pt idx="4">
                  <c:v>258.60000000000002</c:v>
                </c:pt>
              </c:numCache>
            </c:numRef>
          </c:val>
          <c:extLst>
            <c:ext xmlns:c16="http://schemas.microsoft.com/office/drawing/2014/chart" uri="{C3380CC4-5D6E-409C-BE32-E72D297353CC}">
              <c16:uniqueId val="{00000000-15C2-4647-ACD6-959EB47926A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213.66</c:v>
                </c:pt>
              </c:numCache>
            </c:numRef>
          </c:val>
          <c:smooth val="0"/>
          <c:extLst>
            <c:ext xmlns:c16="http://schemas.microsoft.com/office/drawing/2014/chart" uri="{C3380CC4-5D6E-409C-BE32-E72D297353CC}">
              <c16:uniqueId val="{00000001-15C2-4647-ACD6-959EB47926A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Z11" zoomScaleNormal="100" workbookViewId="0">
      <selection activeCell="BH12" sqref="BH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棚倉町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45">
        <f>データ!S6</f>
        <v>13490</v>
      </c>
      <c r="AM8" s="45"/>
      <c r="AN8" s="45"/>
      <c r="AO8" s="45"/>
      <c r="AP8" s="45"/>
      <c r="AQ8" s="45"/>
      <c r="AR8" s="45"/>
      <c r="AS8" s="45"/>
      <c r="AT8" s="46">
        <f>データ!T6</f>
        <v>159.93</v>
      </c>
      <c r="AU8" s="46"/>
      <c r="AV8" s="46"/>
      <c r="AW8" s="46"/>
      <c r="AX8" s="46"/>
      <c r="AY8" s="46"/>
      <c r="AZ8" s="46"/>
      <c r="BA8" s="46"/>
      <c r="BB8" s="46">
        <f>データ!U6</f>
        <v>84.35</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31.88</v>
      </c>
      <c r="Q10" s="46"/>
      <c r="R10" s="46"/>
      <c r="S10" s="46"/>
      <c r="T10" s="46"/>
      <c r="U10" s="46"/>
      <c r="V10" s="46"/>
      <c r="W10" s="46">
        <f>データ!Q6</f>
        <v>90.31</v>
      </c>
      <c r="X10" s="46"/>
      <c r="Y10" s="46"/>
      <c r="Z10" s="46"/>
      <c r="AA10" s="46"/>
      <c r="AB10" s="46"/>
      <c r="AC10" s="46"/>
      <c r="AD10" s="45">
        <f>データ!R6</f>
        <v>2882</v>
      </c>
      <c r="AE10" s="45"/>
      <c r="AF10" s="45"/>
      <c r="AG10" s="45"/>
      <c r="AH10" s="45"/>
      <c r="AI10" s="45"/>
      <c r="AJ10" s="45"/>
      <c r="AK10" s="2"/>
      <c r="AL10" s="45">
        <f>データ!V6</f>
        <v>4266</v>
      </c>
      <c r="AM10" s="45"/>
      <c r="AN10" s="45"/>
      <c r="AO10" s="45"/>
      <c r="AP10" s="45"/>
      <c r="AQ10" s="45"/>
      <c r="AR10" s="45"/>
      <c r="AS10" s="45"/>
      <c r="AT10" s="46">
        <f>データ!W6</f>
        <v>1.74</v>
      </c>
      <c r="AU10" s="46"/>
      <c r="AV10" s="46"/>
      <c r="AW10" s="46"/>
      <c r="AX10" s="46"/>
      <c r="AY10" s="46"/>
      <c r="AZ10" s="46"/>
      <c r="BA10" s="46"/>
      <c r="BB10" s="46">
        <f>データ!X6</f>
        <v>2451.7199999999998</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m4hT7L7JepuxBcyhk6ebL/Et+4qG5fU7HU+zSDYTTiaAXN51XZQzUbDpj3AwgvAbDtnNk3Ow4y7yKi97OZzkFQ==" saltValue="g2QoD2Nw3wjw+8ZffHfe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74811</v>
      </c>
      <c r="D6" s="19">
        <f t="shared" si="3"/>
        <v>47</v>
      </c>
      <c r="E6" s="19">
        <f t="shared" si="3"/>
        <v>17</v>
      </c>
      <c r="F6" s="19">
        <f t="shared" si="3"/>
        <v>1</v>
      </c>
      <c r="G6" s="19">
        <f t="shared" si="3"/>
        <v>0</v>
      </c>
      <c r="H6" s="19" t="str">
        <f t="shared" si="3"/>
        <v>福島県　棚倉町</v>
      </c>
      <c r="I6" s="19" t="str">
        <f t="shared" si="3"/>
        <v>法非適用</v>
      </c>
      <c r="J6" s="19" t="str">
        <f t="shared" si="3"/>
        <v>下水道事業</v>
      </c>
      <c r="K6" s="19" t="str">
        <f t="shared" si="3"/>
        <v>公共下水道</v>
      </c>
      <c r="L6" s="19" t="str">
        <f t="shared" si="3"/>
        <v>Cd2</v>
      </c>
      <c r="M6" s="19" t="str">
        <f t="shared" si="3"/>
        <v>非設置</v>
      </c>
      <c r="N6" s="20" t="str">
        <f t="shared" si="3"/>
        <v>-</v>
      </c>
      <c r="O6" s="20" t="str">
        <f t="shared" si="3"/>
        <v>該当数値なし</v>
      </c>
      <c r="P6" s="20">
        <f t="shared" si="3"/>
        <v>31.88</v>
      </c>
      <c r="Q6" s="20">
        <f t="shared" si="3"/>
        <v>90.31</v>
      </c>
      <c r="R6" s="20">
        <f t="shared" si="3"/>
        <v>2882</v>
      </c>
      <c r="S6" s="20">
        <f t="shared" si="3"/>
        <v>13490</v>
      </c>
      <c r="T6" s="20">
        <f t="shared" si="3"/>
        <v>159.93</v>
      </c>
      <c r="U6" s="20">
        <f t="shared" si="3"/>
        <v>84.35</v>
      </c>
      <c r="V6" s="20">
        <f t="shared" si="3"/>
        <v>4266</v>
      </c>
      <c r="W6" s="20">
        <f t="shared" si="3"/>
        <v>1.74</v>
      </c>
      <c r="X6" s="20">
        <f t="shared" si="3"/>
        <v>2451.7199999999998</v>
      </c>
      <c r="Y6" s="21">
        <f>IF(Y7="",NA(),Y7)</f>
        <v>66.64</v>
      </c>
      <c r="Z6" s="21">
        <f t="shared" ref="Z6:AH6" si="4">IF(Z7="",NA(),Z7)</f>
        <v>72.349999999999994</v>
      </c>
      <c r="AA6" s="21">
        <f t="shared" si="4"/>
        <v>69.040000000000006</v>
      </c>
      <c r="AB6" s="21">
        <f t="shared" si="4"/>
        <v>70.89</v>
      </c>
      <c r="AC6" s="21">
        <f t="shared" si="4"/>
        <v>70.62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3513.82</v>
      </c>
      <c r="BG6" s="21">
        <f t="shared" ref="BG6:BO6" si="7">IF(BG7="",NA(),BG7)</f>
        <v>1791.78</v>
      </c>
      <c r="BH6" s="21">
        <f t="shared" si="7"/>
        <v>1843.01</v>
      </c>
      <c r="BI6" s="21">
        <f t="shared" si="7"/>
        <v>1725.74</v>
      </c>
      <c r="BJ6" s="21">
        <f t="shared" si="7"/>
        <v>1634.61</v>
      </c>
      <c r="BK6" s="21">
        <f t="shared" si="7"/>
        <v>966.33</v>
      </c>
      <c r="BL6" s="21">
        <f t="shared" si="7"/>
        <v>958.81</v>
      </c>
      <c r="BM6" s="21">
        <f t="shared" si="7"/>
        <v>1001.3</v>
      </c>
      <c r="BN6" s="21">
        <f t="shared" si="7"/>
        <v>1050.51</v>
      </c>
      <c r="BO6" s="21">
        <f t="shared" si="7"/>
        <v>1108.8</v>
      </c>
      <c r="BP6" s="20" t="str">
        <f>IF(BP7="","",IF(BP7="-","【-】","【"&amp;SUBSTITUTE(TEXT(BP7,"#,##0.00"),"-","△")&amp;"】"))</f>
        <v>【669.11】</v>
      </c>
      <c r="BQ6" s="21">
        <f>IF(BQ7="",NA(),BQ7)</f>
        <v>39.69</v>
      </c>
      <c r="BR6" s="21">
        <f t="shared" ref="BR6:BZ6" si="8">IF(BR7="",NA(),BR7)</f>
        <v>65.37</v>
      </c>
      <c r="BS6" s="21">
        <f t="shared" si="8"/>
        <v>63.2</v>
      </c>
      <c r="BT6" s="21">
        <f t="shared" si="8"/>
        <v>67.209999999999994</v>
      </c>
      <c r="BU6" s="21">
        <f t="shared" si="8"/>
        <v>63.26</v>
      </c>
      <c r="BV6" s="21">
        <f t="shared" si="8"/>
        <v>81.739999999999995</v>
      </c>
      <c r="BW6" s="21">
        <f t="shared" si="8"/>
        <v>82.88</v>
      </c>
      <c r="BX6" s="21">
        <f t="shared" si="8"/>
        <v>81.88</v>
      </c>
      <c r="BY6" s="21">
        <f t="shared" si="8"/>
        <v>82.65</v>
      </c>
      <c r="BZ6" s="21">
        <f t="shared" si="8"/>
        <v>79.63</v>
      </c>
      <c r="CA6" s="20" t="str">
        <f>IF(CA7="","",IF(CA7="-","【-】","【"&amp;SUBSTITUTE(TEXT(CA7,"#,##0.00"),"-","△")&amp;"】"))</f>
        <v>【99.73】</v>
      </c>
      <c r="CB6" s="21">
        <f>IF(CB7="",NA(),CB7)</f>
        <v>406.07</v>
      </c>
      <c r="CC6" s="21">
        <f t="shared" ref="CC6:CK6" si="9">IF(CC7="",NA(),CC7)</f>
        <v>243.96</v>
      </c>
      <c r="CD6" s="21">
        <f t="shared" si="9"/>
        <v>258.72000000000003</v>
      </c>
      <c r="CE6" s="21">
        <f t="shared" si="9"/>
        <v>243.26</v>
      </c>
      <c r="CF6" s="21">
        <f t="shared" si="9"/>
        <v>258.60000000000002</v>
      </c>
      <c r="CG6" s="21">
        <f t="shared" si="9"/>
        <v>194.31</v>
      </c>
      <c r="CH6" s="21">
        <f t="shared" si="9"/>
        <v>190.99</v>
      </c>
      <c r="CI6" s="21">
        <f t="shared" si="9"/>
        <v>187.55</v>
      </c>
      <c r="CJ6" s="21">
        <f t="shared" si="9"/>
        <v>186.3</v>
      </c>
      <c r="CK6" s="21">
        <f t="shared" si="9"/>
        <v>213.66</v>
      </c>
      <c r="CL6" s="20" t="str">
        <f>IF(CL7="","",IF(CL7="-","【-】","【"&amp;SUBSTITUTE(TEXT(CL7,"#,##0.00"),"-","△")&amp;"】"))</f>
        <v>【134.98】</v>
      </c>
      <c r="CM6" s="21">
        <f>IF(CM7="",NA(),CM7)</f>
        <v>43.53</v>
      </c>
      <c r="CN6" s="21">
        <f t="shared" ref="CN6:CV6" si="10">IF(CN7="",NA(),CN7)</f>
        <v>42.89</v>
      </c>
      <c r="CO6" s="21">
        <f t="shared" si="10"/>
        <v>44</v>
      </c>
      <c r="CP6" s="21">
        <f t="shared" si="10"/>
        <v>44.53</v>
      </c>
      <c r="CQ6" s="21">
        <f t="shared" si="10"/>
        <v>46.21</v>
      </c>
      <c r="CR6" s="21">
        <f t="shared" si="10"/>
        <v>53.5</v>
      </c>
      <c r="CS6" s="21">
        <f t="shared" si="10"/>
        <v>52.58</v>
      </c>
      <c r="CT6" s="21">
        <f t="shared" si="10"/>
        <v>50.94</v>
      </c>
      <c r="CU6" s="21">
        <f t="shared" si="10"/>
        <v>50.53</v>
      </c>
      <c r="CV6" s="21">
        <f t="shared" si="10"/>
        <v>48.19</v>
      </c>
      <c r="CW6" s="20" t="str">
        <f>IF(CW7="","",IF(CW7="-","【-】","【"&amp;SUBSTITUTE(TEXT(CW7,"#,##0.00"),"-","△")&amp;"】"))</f>
        <v>【59.99】</v>
      </c>
      <c r="CX6" s="21">
        <f>IF(CX7="",NA(),CX7)</f>
        <v>59.15</v>
      </c>
      <c r="CY6" s="21">
        <f t="shared" ref="CY6:DG6" si="11">IF(CY7="",NA(),CY7)</f>
        <v>60.66</v>
      </c>
      <c r="CZ6" s="21">
        <f t="shared" si="11"/>
        <v>62.25</v>
      </c>
      <c r="DA6" s="21">
        <f t="shared" si="11"/>
        <v>64.33</v>
      </c>
      <c r="DB6" s="21">
        <f t="shared" si="11"/>
        <v>66.17</v>
      </c>
      <c r="DC6" s="21">
        <f t="shared" si="11"/>
        <v>83.51</v>
      </c>
      <c r="DD6" s="21">
        <f t="shared" si="11"/>
        <v>83.02</v>
      </c>
      <c r="DE6" s="21">
        <f t="shared" si="11"/>
        <v>82.55</v>
      </c>
      <c r="DF6" s="21">
        <f t="shared" si="11"/>
        <v>82.08</v>
      </c>
      <c r="DG6" s="21">
        <f t="shared" si="11"/>
        <v>82.26</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0.16</v>
      </c>
      <c r="EK6" s="21">
        <f t="shared" si="14"/>
        <v>0.13</v>
      </c>
      <c r="EL6" s="21">
        <f t="shared" si="14"/>
        <v>0.15</v>
      </c>
      <c r="EM6" s="21">
        <f t="shared" si="14"/>
        <v>1.65</v>
      </c>
      <c r="EN6" s="21">
        <f t="shared" si="14"/>
        <v>0.1</v>
      </c>
      <c r="EO6" s="20" t="str">
        <f>IF(EO7="","",IF(EO7="-","【-】","【"&amp;SUBSTITUTE(TEXT(EO7,"#,##0.00"),"-","△")&amp;"】"))</f>
        <v>【0.24】</v>
      </c>
    </row>
    <row r="7" spans="1:145" s="22" customFormat="1" x14ac:dyDescent="0.15">
      <c r="A7" s="14"/>
      <c r="B7" s="23">
        <v>2021</v>
      </c>
      <c r="C7" s="23">
        <v>74811</v>
      </c>
      <c r="D7" s="23">
        <v>47</v>
      </c>
      <c r="E7" s="23">
        <v>17</v>
      </c>
      <c r="F7" s="23">
        <v>1</v>
      </c>
      <c r="G7" s="23">
        <v>0</v>
      </c>
      <c r="H7" s="23" t="s">
        <v>97</v>
      </c>
      <c r="I7" s="23" t="s">
        <v>98</v>
      </c>
      <c r="J7" s="23" t="s">
        <v>99</v>
      </c>
      <c r="K7" s="23" t="s">
        <v>100</v>
      </c>
      <c r="L7" s="23" t="s">
        <v>101</v>
      </c>
      <c r="M7" s="23" t="s">
        <v>102</v>
      </c>
      <c r="N7" s="24" t="s">
        <v>103</v>
      </c>
      <c r="O7" s="24" t="s">
        <v>104</v>
      </c>
      <c r="P7" s="24">
        <v>31.88</v>
      </c>
      <c r="Q7" s="24">
        <v>90.31</v>
      </c>
      <c r="R7" s="24">
        <v>2882</v>
      </c>
      <c r="S7" s="24">
        <v>13490</v>
      </c>
      <c r="T7" s="24">
        <v>159.93</v>
      </c>
      <c r="U7" s="24">
        <v>84.35</v>
      </c>
      <c r="V7" s="24">
        <v>4266</v>
      </c>
      <c r="W7" s="24">
        <v>1.74</v>
      </c>
      <c r="X7" s="24">
        <v>2451.7199999999998</v>
      </c>
      <c r="Y7" s="24">
        <v>66.64</v>
      </c>
      <c r="Z7" s="24">
        <v>72.349999999999994</v>
      </c>
      <c r="AA7" s="24">
        <v>69.040000000000006</v>
      </c>
      <c r="AB7" s="24">
        <v>70.89</v>
      </c>
      <c r="AC7" s="24">
        <v>70.62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3513.82</v>
      </c>
      <c r="BG7" s="24">
        <v>1791.78</v>
      </c>
      <c r="BH7" s="24">
        <v>1843.01</v>
      </c>
      <c r="BI7" s="24">
        <v>1725.74</v>
      </c>
      <c r="BJ7" s="24">
        <v>1634.61</v>
      </c>
      <c r="BK7" s="24">
        <v>966.33</v>
      </c>
      <c r="BL7" s="24">
        <v>958.81</v>
      </c>
      <c r="BM7" s="24">
        <v>1001.3</v>
      </c>
      <c r="BN7" s="24">
        <v>1050.51</v>
      </c>
      <c r="BO7" s="24">
        <v>1108.8</v>
      </c>
      <c r="BP7" s="24">
        <v>669.11</v>
      </c>
      <c r="BQ7" s="24">
        <v>39.69</v>
      </c>
      <c r="BR7" s="24">
        <v>65.37</v>
      </c>
      <c r="BS7" s="24">
        <v>63.2</v>
      </c>
      <c r="BT7" s="24">
        <v>67.209999999999994</v>
      </c>
      <c r="BU7" s="24">
        <v>63.26</v>
      </c>
      <c r="BV7" s="24">
        <v>81.739999999999995</v>
      </c>
      <c r="BW7" s="24">
        <v>82.88</v>
      </c>
      <c r="BX7" s="24">
        <v>81.88</v>
      </c>
      <c r="BY7" s="24">
        <v>82.65</v>
      </c>
      <c r="BZ7" s="24">
        <v>79.63</v>
      </c>
      <c r="CA7" s="24">
        <v>99.73</v>
      </c>
      <c r="CB7" s="24">
        <v>406.07</v>
      </c>
      <c r="CC7" s="24">
        <v>243.96</v>
      </c>
      <c r="CD7" s="24">
        <v>258.72000000000003</v>
      </c>
      <c r="CE7" s="24">
        <v>243.26</v>
      </c>
      <c r="CF7" s="24">
        <v>258.60000000000002</v>
      </c>
      <c r="CG7" s="24">
        <v>194.31</v>
      </c>
      <c r="CH7" s="24">
        <v>190.99</v>
      </c>
      <c r="CI7" s="24">
        <v>187.55</v>
      </c>
      <c r="CJ7" s="24">
        <v>186.3</v>
      </c>
      <c r="CK7" s="24">
        <v>213.66</v>
      </c>
      <c r="CL7" s="24">
        <v>134.97999999999999</v>
      </c>
      <c r="CM7" s="24">
        <v>43.53</v>
      </c>
      <c r="CN7" s="24">
        <v>42.89</v>
      </c>
      <c r="CO7" s="24">
        <v>44</v>
      </c>
      <c r="CP7" s="24">
        <v>44.53</v>
      </c>
      <c r="CQ7" s="24">
        <v>46.21</v>
      </c>
      <c r="CR7" s="24">
        <v>53.5</v>
      </c>
      <c r="CS7" s="24">
        <v>52.58</v>
      </c>
      <c r="CT7" s="24">
        <v>50.94</v>
      </c>
      <c r="CU7" s="24">
        <v>50.53</v>
      </c>
      <c r="CV7" s="24">
        <v>48.19</v>
      </c>
      <c r="CW7" s="24">
        <v>59.99</v>
      </c>
      <c r="CX7" s="24">
        <v>59.15</v>
      </c>
      <c r="CY7" s="24">
        <v>60.66</v>
      </c>
      <c r="CZ7" s="24">
        <v>62.25</v>
      </c>
      <c r="DA7" s="24">
        <v>64.33</v>
      </c>
      <c r="DB7" s="24">
        <v>66.17</v>
      </c>
      <c r="DC7" s="24">
        <v>83.51</v>
      </c>
      <c r="DD7" s="24">
        <v>83.02</v>
      </c>
      <c r="DE7" s="24">
        <v>82.55</v>
      </c>
      <c r="DF7" s="24">
        <v>82.08</v>
      </c>
      <c r="DG7" s="24">
        <v>82.26</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0.16</v>
      </c>
      <c r="EK7" s="24">
        <v>0.13</v>
      </c>
      <c r="EL7" s="24">
        <v>0.15</v>
      </c>
      <c r="EM7" s="24">
        <v>1.65</v>
      </c>
      <c r="EN7" s="24">
        <v>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U5046</cp:lastModifiedBy>
  <cp:lastPrinted>2023-01-19T00:10:56Z</cp:lastPrinted>
  <dcterms:created xsi:type="dcterms:W3CDTF">2023-01-12T23:52:33Z</dcterms:created>
  <dcterms:modified xsi:type="dcterms:W3CDTF">2023-01-19T02:10:22Z</dcterms:modified>
  <cp:category/>
</cp:coreProperties>
</file>