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403\Desktop\"/>
    </mc:Choice>
  </mc:AlternateContent>
  <workbookProtection workbookAlgorithmName="SHA-512" workbookHashValue="SUlT9iTOhgvIPmAn7XBJzs3VmkLA7xZou896LovDWs0rW4FV0n65IrMB84eurFe5dIVayZpVgDlY8DP/GPCDpw==" workbookSaltValue="eAeXUTw72SfIVI5ZGYEEg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<sst xmlns="http://schemas.openxmlformats.org/spreadsheetml/2006/main" count="319" uniqueCount="117">
  <si>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</si>
  <si>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</si>
  <si>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</si>
  <si>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</si>
  <si>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</si>
  <si>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</si>
  <si>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</si>
  <si>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</si>
  <si>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</si>
  <si>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</si>
  <si>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</si>
  <si>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</si>
  <si>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</si>
  <si>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</si>
  <si>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</si>
  <si>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</si>
  <si>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</si>
  <si>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</si>
  <si>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</si>
  <si>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</si>
  <si>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</si>
  <si>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</si>
  <si>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</si>
  <si>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</si>
  <si>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</si>
  <si>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</si>
  <si>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</si>
  <si>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</si>
  <si>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</si>
  <si>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</si>
  <si>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</si>
  <si>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</si>
  <si>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</si>
  <si>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</si>
  <si>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</si>
  <si>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</si>
  <si>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</si>
  <si>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</si>
  <si>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</si>
  <si>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</si>
  <si>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</si>
  <si>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</si>
  <si>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</si>
  <si>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</si>
  <si>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</si>
  <si>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</si>
  <si>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</si>
  <si>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</si>
  <si>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</si>
  <si>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</si>
  <si>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</si>
  <si>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</si>
  <si>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</si>
  <si>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</si>
  <si>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</si>
  <si>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</si>
  <si>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</si>
  <si>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</si>
  <si>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</si>
  <si>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</si>
  <si>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</si>
  <si>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</si>
  <si>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</si>
  <si>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</si>
  <si>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</si>
  <si>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</si>
  <si>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</si>
  <si>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</si>
  <si>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</si>
  <si>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</si>
  <si>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</si>
  <si>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</si>
  <si>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</si>
  <si>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</si>
  <si>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</si>
  <si>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</si>
  <si>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</si>
  <si>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</si>
  <si>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</si>
  <si>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</si>
  <si>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</si>
  <si>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</si>
  <si>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</si>
  <si>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</si>
  <si>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</si>
  <si>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</si>
  <si>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</si>
  <si>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</si>
  <si>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</si>
  <si>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</si>
  <si>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</si>
  <si>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</si>
  <si>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</si>
  <si>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</si>
  <si>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</si>
  <si>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</si>
  <si>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</si>
  <si>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</si>
  <si>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</si>
  <si>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</si>
  <si>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</si>
  <si>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</si>
  <si>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</si>
  <si>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</si>
  <si>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</si>
  <si>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</si>
  <si>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</si>
  <si>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</si>
  <si>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</si>
  <si>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</si>
  <si>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</si>
  <si>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</si>
  <si>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</si>
  <si>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</si>
  <si>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経費回収率は100％ではあるものの、各比率とも健全とは言えない状況である。企業債償還額が大きく、一般会計負担金に頼らざるを得ない状況となっている。法適用会計となり独立採算が求められ、さらには老朽化した施設更新も迫っていることから、接続率の向上と適正料金の検討を行い健全な経営に努めなければならない</t>
    <phoneticPr fontId="4"/>
  </si>
  <si>
    <t>　昭和62年に供用開始されたことから、現在管渠については耐用年数に達してはいないが、処理施設の設備については、ほとんどが耐用年数を迎えており、本来であれば更新するところであるが、不具合発生の都度、オーバーホール等で対応している状況である。ストックマネジメント計画により計画的、効率的な管理に努めることとしている。</t>
    <rPh sb="1" eb="3">
      <t>ショウワ</t>
    </rPh>
    <rPh sb="42" eb="44">
      <t>ショリ</t>
    </rPh>
    <rPh sb="44" eb="46">
      <t>シセツ</t>
    </rPh>
    <rPh sb="47" eb="49">
      <t>セツビ</t>
    </rPh>
    <rPh sb="60" eb="62">
      <t>タイヨウ</t>
    </rPh>
    <rPh sb="62" eb="64">
      <t>ネンスウ</t>
    </rPh>
    <rPh sb="65" eb="66">
      <t>ムカ</t>
    </rPh>
    <rPh sb="71" eb="73">
      <t>ホンライ</t>
    </rPh>
    <rPh sb="77" eb="79">
      <t>コウシン</t>
    </rPh>
    <rPh sb="89" eb="92">
      <t>フグアイ</t>
    </rPh>
    <rPh sb="105" eb="106">
      <t>トウ</t>
    </rPh>
    <rPh sb="107" eb="109">
      <t>タイオウ</t>
    </rPh>
    <rPh sb="113" eb="115">
      <t>ジョウキョウ</t>
    </rPh>
    <rPh sb="129" eb="131">
      <t>ケイカク</t>
    </rPh>
    <rPh sb="134" eb="137">
      <t>ケイカクテキ</t>
    </rPh>
    <rPh sb="138" eb="141">
      <t>コウリツテキ</t>
    </rPh>
    <rPh sb="142" eb="144">
      <t>カンリ</t>
    </rPh>
    <rPh sb="145" eb="146">
      <t>ツト</t>
    </rPh>
    <phoneticPr fontId="4"/>
  </si>
  <si>
    <t>①経常収支比率は、使用料に対し、浄化センターに係る維持管理費及び減価償却費等に係る支出が上回っているため１００％を切っている。経費回収率は１００％であるが、今後の施設更新に係る費用を備えるためにも、使用料改定等の経営改善が必要である。
②累積欠損金比率は、平均値よりも上回っているが、減価償却額に大きく左右されるため、欠損額が年々増加するわけではない。
③流動比率については、多額の企業債償還金が有り平均値よりも大きく下回っている。
④企業債残高対事業規模比率は平均値よりも大きく下回っているため、早急な使用料改定が必要となっている。
⑤経費回収率は平均値を上回っている状況だが、さらなる使用料収入の確保と汚水処理費の削減が必要である。
⑥汚水処理原価は類似団体平均値よりも低いが全国平均値よりも高くなっており、さらなる経費削減が求められる。
⑦施設利用率は、平均値よりも低いく、⑧水洗化率も平均値よりも低い状況であることから、接続率の向上に努めなければならない。
　</t>
    <rPh sb="178" eb="180">
      <t>リュウドウ</t>
    </rPh>
    <rPh sb="180" eb="182">
      <t>ヒリツ</t>
    </rPh>
    <rPh sb="188" eb="190">
      <t>タガク</t>
    </rPh>
    <rPh sb="191" eb="194">
      <t>キギョウサイ</t>
    </rPh>
    <rPh sb="194" eb="197">
      <t>ショウカンキン</t>
    </rPh>
    <rPh sb="198" eb="199">
      <t>ア</t>
    </rPh>
    <rPh sb="200" eb="203">
      <t>ヘイキンチ</t>
    </rPh>
    <rPh sb="206" eb="207">
      <t>オオ</t>
    </rPh>
    <rPh sb="209" eb="211">
      <t>シタマワ</t>
    </rPh>
    <rPh sb="218" eb="221">
      <t>キギョウサイ</t>
    </rPh>
    <rPh sb="221" eb="223">
      <t>ザンダカ</t>
    </rPh>
    <rPh sb="223" eb="224">
      <t>タイ</t>
    </rPh>
    <rPh sb="224" eb="228">
      <t>ジギョウキボ</t>
    </rPh>
    <rPh sb="228" eb="230">
      <t>ヒリツ</t>
    </rPh>
    <rPh sb="231" eb="234">
      <t>ヘイキンチ</t>
    </rPh>
    <rPh sb="237" eb="238">
      <t>オオ</t>
    </rPh>
    <rPh sb="240" eb="242">
      <t>シタマワ</t>
    </rPh>
    <rPh sb="337" eb="338">
      <t>ヒク</t>
    </rPh>
    <rPh sb="340" eb="342">
      <t>ゼンコク</t>
    </rPh>
    <rPh sb="342" eb="345">
      <t>ヘイキンチ</t>
    </rPh>
    <rPh sb="348" eb="349">
      <t>タカ</t>
    </rPh>
    <rPh sb="360" eb="362">
      <t>ケイヒ</t>
    </rPh>
    <rPh sb="362" eb="364">
      <t>サクゲン</t>
    </rPh>
    <rPh sb="365" eb="366">
      <t>モト</t>
    </rPh>
    <rPh sb="373" eb="375">
      <t>シセツ</t>
    </rPh>
    <rPh sb="375" eb="378">
      <t>リヨウリツ</t>
    </rPh>
    <rPh sb="380" eb="383">
      <t>ヘイキンチ</t>
    </rPh>
    <rPh sb="386" eb="387">
      <t>ヒク</t>
    </rPh>
    <rPh sb="391" eb="395">
      <t>スイセンカリツ</t>
    </rPh>
    <rPh sb="396" eb="399">
      <t>ヘイキンチ</t>
    </rPh>
    <rPh sb="402" eb="403">
      <t>ヒク</t>
    </rPh>
    <rPh sb="404" eb="406">
      <t>ジョウキョウ</t>
    </rPh>
    <rPh sb="414" eb="417">
      <t>セツゾクリツ</t>
    </rPh>
    <rPh sb="418" eb="420">
      <t>コウジョウ</t>
    </rPh>
    <rPh sb="421" eb="42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</si>
</sst>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7F1-46DC-BE4F-919E241292F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97F1-46DC-BE4F-919E241292F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45.05</c:v>
                </c:pt>
              </c:numCache>
            </c:numRef>
          </c:val>
          <c:extLst>
            <c:ext xmlns:c16="http://schemas.microsoft.com/office/drawing/2014/chart" uri="{C3380CC4-5D6E-409C-BE32-E72D297353CC}">
              <c16:uniqueId val="{00000000-C045-49F1-A987-166E6CCB2C3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55.78</c:v>
                </c:pt>
              </c:numCache>
            </c:numRef>
          </c:val>
          <c:smooth val="0"/>
          <c:extLst>
            <c:ext xmlns:c16="http://schemas.microsoft.com/office/drawing/2014/chart" uri="{C3380CC4-5D6E-409C-BE32-E72D297353CC}">
              <c16:uniqueId val="{00000001-C045-49F1-A987-166E6CCB2C3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0</c:v>
                </c:pt>
                <c:pt idx="4">
                  <c:v>77.62</c:v>
                </c:pt>
              </c:numCache>
            </c:numRef>
          </c:val>
          <c:extLst>
            <c:ext xmlns:c16="http://schemas.microsoft.com/office/drawing/2014/chart" uri="{C3380CC4-5D6E-409C-BE32-E72D297353CC}">
              <c16:uniqueId val="{00000000-61A8-4723-B2C3-DBA62663C1E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91.78</c:v>
                </c:pt>
              </c:numCache>
            </c:numRef>
          </c:val>
          <c:smooth val="0"/>
          <c:extLst>
            <c:ext xmlns:c16="http://schemas.microsoft.com/office/drawing/2014/chart" uri="{C3380CC4-5D6E-409C-BE32-E72D297353CC}">
              <c16:uniqueId val="{00000001-61A8-4723-B2C3-DBA62663C1E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0</c:v>
                </c:pt>
                <c:pt idx="4">
                  <c:v>93.18</c:v>
                </c:pt>
              </c:numCache>
            </c:numRef>
          </c:val>
          <c:extLst>
            <c:ext xmlns:c16="http://schemas.microsoft.com/office/drawing/2014/chart" uri="{C3380CC4-5D6E-409C-BE32-E72D297353CC}">
              <c16:uniqueId val="{00000000-69F7-42FE-9DD1-9A55C01A830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104.64</c:v>
                </c:pt>
              </c:numCache>
            </c:numRef>
          </c:val>
          <c:smooth val="0"/>
          <c:extLst>
            <c:ext xmlns:c16="http://schemas.microsoft.com/office/drawing/2014/chart" uri="{C3380CC4-5D6E-409C-BE32-E72D297353CC}">
              <c16:uniqueId val="{00000001-69F7-42FE-9DD1-9A55C01A830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0</c:v>
                </c:pt>
                <c:pt idx="4">
                  <c:v>4.26</c:v>
                </c:pt>
              </c:numCache>
            </c:numRef>
          </c:val>
          <c:extLst>
            <c:ext xmlns:c16="http://schemas.microsoft.com/office/drawing/2014/chart" uri="{C3380CC4-5D6E-409C-BE32-E72D297353CC}">
              <c16:uniqueId val="{00000000-83B0-46EC-B088-991D93B5C87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26.89</c:v>
                </c:pt>
              </c:numCache>
            </c:numRef>
          </c:val>
          <c:smooth val="0"/>
          <c:extLst>
            <c:ext xmlns:c16="http://schemas.microsoft.com/office/drawing/2014/chart" uri="{C3380CC4-5D6E-409C-BE32-E72D297353CC}">
              <c16:uniqueId val="{00000001-83B0-46EC-B088-991D93B5C87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22E-4799-891C-35C9694DD53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0.75</c:v>
                </c:pt>
              </c:numCache>
            </c:numRef>
          </c:val>
          <c:smooth val="0"/>
          <c:extLst>
            <c:ext xmlns:c16="http://schemas.microsoft.com/office/drawing/2014/chart" uri="{C3380CC4-5D6E-409C-BE32-E72D297353CC}">
              <c16:uniqueId val="{00000001-022E-4799-891C-35C9694DD53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31.43</c:v>
                </c:pt>
              </c:numCache>
            </c:numRef>
          </c:val>
          <c:extLst>
            <c:ext xmlns:c16="http://schemas.microsoft.com/office/drawing/2014/chart" uri="{C3380CC4-5D6E-409C-BE32-E72D297353CC}">
              <c16:uniqueId val="{00000000-A192-4D45-84BB-A19ED5B5F02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25.76</c:v>
                </c:pt>
              </c:numCache>
            </c:numRef>
          </c:val>
          <c:smooth val="0"/>
          <c:extLst>
            <c:ext xmlns:c16="http://schemas.microsoft.com/office/drawing/2014/chart" uri="{C3380CC4-5D6E-409C-BE32-E72D297353CC}">
              <c16:uniqueId val="{00000001-A192-4D45-84BB-A19ED5B5F02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0</c:v>
                </c:pt>
                <c:pt idx="4">
                  <c:v>10.94</c:v>
                </c:pt>
              </c:numCache>
            </c:numRef>
          </c:val>
          <c:extLst>
            <c:ext xmlns:c16="http://schemas.microsoft.com/office/drawing/2014/chart" uri="{C3380CC4-5D6E-409C-BE32-E72D297353CC}">
              <c16:uniqueId val="{00000000-7EB7-448C-8495-CB73D6ED701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65.56</c:v>
                </c:pt>
              </c:numCache>
            </c:numRef>
          </c:val>
          <c:smooth val="0"/>
          <c:extLst>
            <c:ext xmlns:c16="http://schemas.microsoft.com/office/drawing/2014/chart" uri="{C3380CC4-5D6E-409C-BE32-E72D297353CC}">
              <c16:uniqueId val="{00000001-7EB7-448C-8495-CB73D6ED701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105.41</c:v>
                </c:pt>
              </c:numCache>
            </c:numRef>
          </c:val>
          <c:extLst>
            <c:ext xmlns:c16="http://schemas.microsoft.com/office/drawing/2014/chart" uri="{C3380CC4-5D6E-409C-BE32-E72D297353CC}">
              <c16:uniqueId val="{00000000-8812-45DA-BEE0-6D733A137F0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765.48</c:v>
                </c:pt>
              </c:numCache>
            </c:numRef>
          </c:val>
          <c:smooth val="0"/>
          <c:extLst>
            <c:ext xmlns:c16="http://schemas.microsoft.com/office/drawing/2014/chart" uri="{C3380CC4-5D6E-409C-BE32-E72D297353CC}">
              <c16:uniqueId val="{00000001-8812-45DA-BEE0-6D733A137F0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D6AB-49FE-9261-54D4A679C39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87.8</c:v>
                </c:pt>
              </c:numCache>
            </c:numRef>
          </c:val>
          <c:smooth val="0"/>
          <c:extLst>
            <c:ext xmlns:c16="http://schemas.microsoft.com/office/drawing/2014/chart" uri="{C3380CC4-5D6E-409C-BE32-E72D297353CC}">
              <c16:uniqueId val="{00000001-D6AB-49FE-9261-54D4A679C39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0</c:v>
                </c:pt>
                <c:pt idx="4">
                  <c:v>158.72999999999999</c:v>
                </c:pt>
              </c:numCache>
            </c:numRef>
          </c:val>
          <c:extLst>
            <c:ext xmlns:c16="http://schemas.microsoft.com/office/drawing/2014/chart" uri="{C3380CC4-5D6E-409C-BE32-E72D297353CC}">
              <c16:uniqueId val="{00000000-E806-4393-9648-C35BE5341E8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187.69</c:v>
                </c:pt>
              </c:numCache>
            </c:numRef>
          </c:val>
          <c:smooth val="0"/>
          <c:extLst>
            <c:ext xmlns:c16="http://schemas.microsoft.com/office/drawing/2014/chart" uri="{C3380CC4-5D6E-409C-BE32-E72D297353CC}">
              <c16:uniqueId val="{00000001-E806-4393-9648-C35BE5341E8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猪苗代町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Cd1</v>
      </c>
      <c r="X8" s="40"/>
      <c r="Y8" s="40"/>
      <c r="Z8" s="40"/>
      <c r="AA8" s="40"/>
      <c r="AB8" s="40"/>
      <c r="AC8" s="40"/>
      <c r="AD8" s="41" t="str">
        <f>データ!$M$6</f>
        <v>非設置</v>
      </c>
      <c r="AE8" s="41"/>
      <c r="AF8" s="41"/>
      <c r="AG8" s="41"/>
      <c r="AH8" s="41"/>
      <c r="AI8" s="41"/>
      <c r="AJ8" s="41"/>
      <c r="AK8" s="3"/>
      <c r="AL8" s="42">
        <f>データ!S6</f>
        <v>13387</v>
      </c>
      <c r="AM8" s="42"/>
      <c r="AN8" s="42"/>
      <c r="AO8" s="42"/>
      <c r="AP8" s="42"/>
      <c r="AQ8" s="42"/>
      <c r="AR8" s="42"/>
      <c r="AS8" s="42"/>
      <c r="AT8" s="35">
        <f>データ!T6</f>
        <v>394.85</v>
      </c>
      <c r="AU8" s="35"/>
      <c r="AV8" s="35"/>
      <c r="AW8" s="35"/>
      <c r="AX8" s="35"/>
      <c r="AY8" s="35"/>
      <c r="AZ8" s="35"/>
      <c r="BA8" s="35"/>
      <c r="BB8" s="35">
        <f>データ!U6</f>
        <v>33.9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62.7</v>
      </c>
      <c r="J10" s="35"/>
      <c r="K10" s="35"/>
      <c r="L10" s="35"/>
      <c r="M10" s="35"/>
      <c r="N10" s="35"/>
      <c r="O10" s="35"/>
      <c r="P10" s="35">
        <f>データ!P6</f>
        <v>49.99</v>
      </c>
      <c r="Q10" s="35"/>
      <c r="R10" s="35"/>
      <c r="S10" s="35"/>
      <c r="T10" s="35"/>
      <c r="U10" s="35"/>
      <c r="V10" s="35"/>
      <c r="W10" s="35">
        <f>データ!Q6</f>
        <v>79.680000000000007</v>
      </c>
      <c r="X10" s="35"/>
      <c r="Y10" s="35"/>
      <c r="Z10" s="35"/>
      <c r="AA10" s="35"/>
      <c r="AB10" s="35"/>
      <c r="AC10" s="35"/>
      <c r="AD10" s="42">
        <f>データ!R6</f>
        <v>3058</v>
      </c>
      <c r="AE10" s="42"/>
      <c r="AF10" s="42"/>
      <c r="AG10" s="42"/>
      <c r="AH10" s="42"/>
      <c r="AI10" s="42"/>
      <c r="AJ10" s="42"/>
      <c r="AK10" s="2"/>
      <c r="AL10" s="42">
        <f>データ!V6</f>
        <v>6630</v>
      </c>
      <c r="AM10" s="42"/>
      <c r="AN10" s="42"/>
      <c r="AO10" s="42"/>
      <c r="AP10" s="42"/>
      <c r="AQ10" s="42"/>
      <c r="AR10" s="42"/>
      <c r="AS10" s="42"/>
      <c r="AT10" s="35">
        <f>データ!W6</f>
        <v>3.46</v>
      </c>
      <c r="AU10" s="35"/>
      <c r="AV10" s="35"/>
      <c r="AW10" s="35"/>
      <c r="AX10" s="35"/>
      <c r="AY10" s="35"/>
      <c r="AZ10" s="35"/>
      <c r="BA10" s="35"/>
      <c r="BB10" s="35">
        <f>データ!X6</f>
        <v>1916.18</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114</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clfDqqULO3lv83c9K22rJe0iuzPnXrYHBrN6NUu8EORCo13TDUDLdqh74FgRvX9VxaqLfqGpHtt6X4CdKTRyjQ==" saltValue="UMtHoTUuaZDkPDrC/qXFG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74080</v>
      </c>
      <c r="D6" s="19">
        <f t="shared" si="3"/>
        <v>46</v>
      </c>
      <c r="E6" s="19">
        <f t="shared" si="3"/>
        <v>17</v>
      </c>
      <c r="F6" s="19">
        <f t="shared" si="3"/>
        <v>1</v>
      </c>
      <c r="G6" s="19">
        <f t="shared" si="3"/>
        <v>0</v>
      </c>
      <c r="H6" s="19" t="str">
        <f t="shared" si="3"/>
        <v>福島県　猪苗代町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62.7</v>
      </c>
      <c r="P6" s="20">
        <f t="shared" si="3"/>
        <v>49.99</v>
      </c>
      <c r="Q6" s="20">
        <f t="shared" si="3"/>
        <v>79.680000000000007</v>
      </c>
      <c r="R6" s="20">
        <f t="shared" si="3"/>
        <v>3058</v>
      </c>
      <c r="S6" s="20">
        <f t="shared" si="3"/>
        <v>13387</v>
      </c>
      <c r="T6" s="20">
        <f t="shared" si="3"/>
        <v>394.85</v>
      </c>
      <c r="U6" s="20">
        <f t="shared" si="3"/>
        <v>33.9</v>
      </c>
      <c r="V6" s="20">
        <f t="shared" si="3"/>
        <v>6630</v>
      </c>
      <c r="W6" s="20">
        <f t="shared" si="3"/>
        <v>3.46</v>
      </c>
      <c r="X6" s="20">
        <f t="shared" si="3"/>
        <v>1916.18</v>
      </c>
      <c r="Y6" s="21" t="str">
        <f>IF(Y7="",NA(),Y7)</f>
        <v>-</v>
      </c>
      <c r="Z6" s="21" t="str">
        <f t="shared" ref="Z6:AH6" si="4">IF(Z7="",NA(),Z7)</f>
        <v>-</v>
      </c>
      <c r="AA6" s="21" t="str">
        <f t="shared" si="4"/>
        <v>-</v>
      </c>
      <c r="AB6" s="21" t="str">
        <f t="shared" si="4"/>
        <v>-</v>
      </c>
      <c r="AC6" s="21">
        <f t="shared" si="4"/>
        <v>93.18</v>
      </c>
      <c r="AD6" s="21" t="str">
        <f t="shared" si="4"/>
        <v>-</v>
      </c>
      <c r="AE6" s="21" t="str">
        <f t="shared" si="4"/>
        <v>-</v>
      </c>
      <c r="AF6" s="21" t="str">
        <f t="shared" si="4"/>
        <v>-</v>
      </c>
      <c r="AG6" s="21" t="str">
        <f t="shared" si="4"/>
        <v>-</v>
      </c>
      <c r="AH6" s="21">
        <f t="shared" si="4"/>
        <v>104.64</v>
      </c>
      <c r="AI6" s="20" t="str">
        <f>IF(AI7="","",IF(AI7="-","【-】","【"&amp;SUBSTITUTE(TEXT(AI7,"#,##0.00"),"-","△")&amp;"】"))</f>
        <v>【107.02】</v>
      </c>
      <c r="AJ6" s="21" t="str">
        <f>IF(AJ7="",NA(),AJ7)</f>
        <v>-</v>
      </c>
      <c r="AK6" s="21" t="str">
        <f t="shared" ref="AK6:AS6" si="5">IF(AK7="",NA(),AK7)</f>
        <v>-</v>
      </c>
      <c r="AL6" s="21" t="str">
        <f t="shared" si="5"/>
        <v>-</v>
      </c>
      <c r="AM6" s="21" t="str">
        <f t="shared" si="5"/>
        <v>-</v>
      </c>
      <c r="AN6" s="21">
        <f t="shared" si="5"/>
        <v>31.43</v>
      </c>
      <c r="AO6" s="21" t="str">
        <f t="shared" si="5"/>
        <v>-</v>
      </c>
      <c r="AP6" s="21" t="str">
        <f t="shared" si="5"/>
        <v>-</v>
      </c>
      <c r="AQ6" s="21" t="str">
        <f t="shared" si="5"/>
        <v>-</v>
      </c>
      <c r="AR6" s="21" t="str">
        <f t="shared" si="5"/>
        <v>-</v>
      </c>
      <c r="AS6" s="21">
        <f t="shared" si="5"/>
        <v>25.76</v>
      </c>
      <c r="AT6" s="20" t="str">
        <f>IF(AT7="","",IF(AT7="-","【-】","【"&amp;SUBSTITUTE(TEXT(AT7,"#,##0.00"),"-","△")&amp;"】"))</f>
        <v>【3.09】</v>
      </c>
      <c r="AU6" s="21" t="str">
        <f>IF(AU7="",NA(),AU7)</f>
        <v>-</v>
      </c>
      <c r="AV6" s="21" t="str">
        <f t="shared" ref="AV6:BD6" si="6">IF(AV7="",NA(),AV7)</f>
        <v>-</v>
      </c>
      <c r="AW6" s="21" t="str">
        <f t="shared" si="6"/>
        <v>-</v>
      </c>
      <c r="AX6" s="21" t="str">
        <f t="shared" si="6"/>
        <v>-</v>
      </c>
      <c r="AY6" s="21">
        <f t="shared" si="6"/>
        <v>10.94</v>
      </c>
      <c r="AZ6" s="21" t="str">
        <f t="shared" si="6"/>
        <v>-</v>
      </c>
      <c r="BA6" s="21" t="str">
        <f t="shared" si="6"/>
        <v>-</v>
      </c>
      <c r="BB6" s="21" t="str">
        <f t="shared" si="6"/>
        <v>-</v>
      </c>
      <c r="BC6" s="21" t="str">
        <f t="shared" si="6"/>
        <v>-</v>
      </c>
      <c r="BD6" s="21">
        <f t="shared" si="6"/>
        <v>65.56</v>
      </c>
      <c r="BE6" s="20" t="str">
        <f>IF(BE7="","",IF(BE7="-","【-】","【"&amp;SUBSTITUTE(TEXT(BE7,"#,##0.00"),"-","△")&amp;"】"))</f>
        <v>【71.39】</v>
      </c>
      <c r="BF6" s="21" t="str">
        <f>IF(BF7="",NA(),BF7)</f>
        <v>-</v>
      </c>
      <c r="BG6" s="21" t="str">
        <f t="shared" ref="BG6:BO6" si="7">IF(BG7="",NA(),BG7)</f>
        <v>-</v>
      </c>
      <c r="BH6" s="21" t="str">
        <f t="shared" si="7"/>
        <v>-</v>
      </c>
      <c r="BI6" s="21" t="str">
        <f t="shared" si="7"/>
        <v>-</v>
      </c>
      <c r="BJ6" s="21">
        <f t="shared" si="7"/>
        <v>105.41</v>
      </c>
      <c r="BK6" s="21" t="str">
        <f t="shared" si="7"/>
        <v>-</v>
      </c>
      <c r="BL6" s="21" t="str">
        <f t="shared" si="7"/>
        <v>-</v>
      </c>
      <c r="BM6" s="21" t="str">
        <f t="shared" si="7"/>
        <v>-</v>
      </c>
      <c r="BN6" s="21" t="str">
        <f t="shared" si="7"/>
        <v>-</v>
      </c>
      <c r="BO6" s="21">
        <f t="shared" si="7"/>
        <v>765.48</v>
      </c>
      <c r="BP6" s="20" t="str">
        <f>IF(BP7="","",IF(BP7="-","【-】","【"&amp;SUBSTITUTE(TEXT(BP7,"#,##0.00"),"-","△")&amp;"】"))</f>
        <v>【669.11】</v>
      </c>
      <c r="BQ6" s="21" t="str">
        <f>IF(BQ7="",NA(),BQ7)</f>
        <v>-</v>
      </c>
      <c r="BR6" s="21" t="str">
        <f t="shared" ref="BR6:BZ6" si="8">IF(BR7="",NA(),BR7)</f>
        <v>-</v>
      </c>
      <c r="BS6" s="21" t="str">
        <f t="shared" si="8"/>
        <v>-</v>
      </c>
      <c r="BT6" s="21" t="str">
        <f t="shared" si="8"/>
        <v>-</v>
      </c>
      <c r="BU6" s="21">
        <f t="shared" si="8"/>
        <v>100</v>
      </c>
      <c r="BV6" s="21" t="str">
        <f t="shared" si="8"/>
        <v>-</v>
      </c>
      <c r="BW6" s="21" t="str">
        <f t="shared" si="8"/>
        <v>-</v>
      </c>
      <c r="BX6" s="21" t="str">
        <f t="shared" si="8"/>
        <v>-</v>
      </c>
      <c r="BY6" s="21" t="str">
        <f t="shared" si="8"/>
        <v>-</v>
      </c>
      <c r="BZ6" s="21">
        <f t="shared" si="8"/>
        <v>87.8</v>
      </c>
      <c r="CA6" s="20" t="str">
        <f>IF(CA7="","",IF(CA7="-","【-】","【"&amp;SUBSTITUTE(TEXT(CA7,"#,##0.00"),"-","△")&amp;"】"))</f>
        <v>【99.73】</v>
      </c>
      <c r="CB6" s="21" t="str">
        <f>IF(CB7="",NA(),CB7)</f>
        <v>-</v>
      </c>
      <c r="CC6" s="21" t="str">
        <f t="shared" ref="CC6:CK6" si="9">IF(CC7="",NA(),CC7)</f>
        <v>-</v>
      </c>
      <c r="CD6" s="21" t="str">
        <f t="shared" si="9"/>
        <v>-</v>
      </c>
      <c r="CE6" s="21" t="str">
        <f t="shared" si="9"/>
        <v>-</v>
      </c>
      <c r="CF6" s="21">
        <f t="shared" si="9"/>
        <v>158.72999999999999</v>
      </c>
      <c r="CG6" s="21" t="str">
        <f t="shared" si="9"/>
        <v>-</v>
      </c>
      <c r="CH6" s="21" t="str">
        <f t="shared" si="9"/>
        <v>-</v>
      </c>
      <c r="CI6" s="21" t="str">
        <f t="shared" si="9"/>
        <v>-</v>
      </c>
      <c r="CJ6" s="21" t="str">
        <f t="shared" si="9"/>
        <v>-</v>
      </c>
      <c r="CK6" s="21">
        <f t="shared" si="9"/>
        <v>187.69</v>
      </c>
      <c r="CL6" s="20" t="str">
        <f>IF(CL7="","",IF(CL7="-","【-】","【"&amp;SUBSTITUTE(TEXT(CL7,"#,##0.00"),"-","△")&amp;"】"))</f>
        <v>【134.98】</v>
      </c>
      <c r="CM6" s="21" t="str">
        <f>IF(CM7="",NA(),CM7)</f>
        <v>-</v>
      </c>
      <c r="CN6" s="21" t="str">
        <f t="shared" ref="CN6:CV6" si="10">IF(CN7="",NA(),CN7)</f>
        <v>-</v>
      </c>
      <c r="CO6" s="21" t="str">
        <f t="shared" si="10"/>
        <v>-</v>
      </c>
      <c r="CP6" s="21" t="str">
        <f t="shared" si="10"/>
        <v>-</v>
      </c>
      <c r="CQ6" s="21">
        <f t="shared" si="10"/>
        <v>45.05</v>
      </c>
      <c r="CR6" s="21" t="str">
        <f t="shared" si="10"/>
        <v>-</v>
      </c>
      <c r="CS6" s="21" t="str">
        <f t="shared" si="10"/>
        <v>-</v>
      </c>
      <c r="CT6" s="21" t="str">
        <f t="shared" si="10"/>
        <v>-</v>
      </c>
      <c r="CU6" s="21" t="str">
        <f t="shared" si="10"/>
        <v>-</v>
      </c>
      <c r="CV6" s="21">
        <f t="shared" si="10"/>
        <v>55.78</v>
      </c>
      <c r="CW6" s="20" t="str">
        <f>IF(CW7="","",IF(CW7="-","【-】","【"&amp;SUBSTITUTE(TEXT(CW7,"#,##0.00"),"-","△")&amp;"】"))</f>
        <v>【59.99】</v>
      </c>
      <c r="CX6" s="21" t="str">
        <f>IF(CX7="",NA(),CX7)</f>
        <v>-</v>
      </c>
      <c r="CY6" s="21" t="str">
        <f t="shared" ref="CY6:DG6" si="11">IF(CY7="",NA(),CY7)</f>
        <v>-</v>
      </c>
      <c r="CZ6" s="21" t="str">
        <f t="shared" si="11"/>
        <v>-</v>
      </c>
      <c r="DA6" s="21" t="str">
        <f t="shared" si="11"/>
        <v>-</v>
      </c>
      <c r="DB6" s="21">
        <f t="shared" si="11"/>
        <v>77.62</v>
      </c>
      <c r="DC6" s="21" t="str">
        <f t="shared" si="11"/>
        <v>-</v>
      </c>
      <c r="DD6" s="21" t="str">
        <f t="shared" si="11"/>
        <v>-</v>
      </c>
      <c r="DE6" s="21" t="str">
        <f t="shared" si="11"/>
        <v>-</v>
      </c>
      <c r="DF6" s="21" t="str">
        <f t="shared" si="11"/>
        <v>-</v>
      </c>
      <c r="DG6" s="21">
        <f t="shared" si="11"/>
        <v>91.78</v>
      </c>
      <c r="DH6" s="20" t="str">
        <f>IF(DH7="","",IF(DH7="-","【-】","【"&amp;SUBSTITUTE(TEXT(DH7,"#,##0.00"),"-","△")&amp;"】"))</f>
        <v>【95.72】</v>
      </c>
      <c r="DI6" s="21" t="str">
        <f>IF(DI7="",NA(),DI7)</f>
        <v>-</v>
      </c>
      <c r="DJ6" s="21" t="str">
        <f t="shared" ref="DJ6:DR6" si="12">IF(DJ7="",NA(),DJ7)</f>
        <v>-</v>
      </c>
      <c r="DK6" s="21" t="str">
        <f t="shared" si="12"/>
        <v>-</v>
      </c>
      <c r="DL6" s="21" t="str">
        <f t="shared" si="12"/>
        <v>-</v>
      </c>
      <c r="DM6" s="21">
        <f t="shared" si="12"/>
        <v>4.26</v>
      </c>
      <c r="DN6" s="21" t="str">
        <f t="shared" si="12"/>
        <v>-</v>
      </c>
      <c r="DO6" s="21" t="str">
        <f t="shared" si="12"/>
        <v>-</v>
      </c>
      <c r="DP6" s="21" t="str">
        <f t="shared" si="12"/>
        <v>-</v>
      </c>
      <c r="DQ6" s="21" t="str">
        <f t="shared" si="12"/>
        <v>-</v>
      </c>
      <c r="DR6" s="21">
        <f t="shared" si="12"/>
        <v>26.89</v>
      </c>
      <c r="DS6" s="20" t="str">
        <f>IF(DS7="","",IF(DS7="-","【-】","【"&amp;SUBSTITUTE(TEXT(DS7,"#,##0.00"),"-","△")&amp;"】"))</f>
        <v>【38.17】</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0.75</v>
      </c>
      <c r="ED6" s="20" t="str">
        <f>IF(ED7="","",IF(ED7="-","【-】","【"&amp;SUBSTITUTE(TEXT(ED7,"#,##0.00"),"-","△")&amp;"】"))</f>
        <v>【6.54】</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0.1</v>
      </c>
      <c r="EO6" s="20" t="str">
        <f>IF(EO7="","",IF(EO7="-","【-】","【"&amp;SUBSTITUTE(TEXT(EO7,"#,##0.00"),"-","△")&amp;"】"))</f>
        <v>【0.24】</v>
      </c>
    </row>
    <row r="7" spans="1:148" s="22" customFormat="1" x14ac:dyDescent="0.15">
      <c r="A7" s="14"/>
      <c r="B7" s="23">
        <v>2021</v>
      </c>
      <c r="C7" s="23">
        <v>74080</v>
      </c>
      <c r="D7" s="23">
        <v>46</v>
      </c>
      <c r="E7" s="23">
        <v>17</v>
      </c>
      <c r="F7" s="23">
        <v>1</v>
      </c>
      <c r="G7" s="23">
        <v>0</v>
      </c>
      <c r="H7" s="23" t="s">
        <v>96</v>
      </c>
      <c r="I7" s="23" t="s">
        <v>97</v>
      </c>
      <c r="J7" s="23" t="s">
        <v>98</v>
      </c>
      <c r="K7" s="23" t="s">
        <v>99</v>
      </c>
      <c r="L7" s="23" t="s">
        <v>100</v>
      </c>
      <c r="M7" s="23" t="s">
        <v>101</v>
      </c>
      <c r="N7" s="24" t="s">
        <v>102</v>
      </c>
      <c r="O7" s="24">
        <v>62.7</v>
      </c>
      <c r="P7" s="24">
        <v>49.99</v>
      </c>
      <c r="Q7" s="24">
        <v>79.680000000000007</v>
      </c>
      <c r="R7" s="24">
        <v>3058</v>
      </c>
      <c r="S7" s="24">
        <v>13387</v>
      </c>
      <c r="T7" s="24">
        <v>394.85</v>
      </c>
      <c r="U7" s="24">
        <v>33.9</v>
      </c>
      <c r="V7" s="24">
        <v>6630</v>
      </c>
      <c r="W7" s="24">
        <v>3.46</v>
      </c>
      <c r="X7" s="24">
        <v>1916.18</v>
      </c>
      <c r="Y7" s="24" t="s">
        <v>102</v>
      </c>
      <c r="Z7" s="24" t="s">
        <v>102</v>
      </c>
      <c r="AA7" s="24" t="s">
        <v>102</v>
      </c>
      <c r="AB7" s="24" t="s">
        <v>102</v>
      </c>
      <c r="AC7" s="24">
        <v>93.18</v>
      </c>
      <c r="AD7" s="24" t="s">
        <v>102</v>
      </c>
      <c r="AE7" s="24" t="s">
        <v>102</v>
      </c>
      <c r="AF7" s="24" t="s">
        <v>102</v>
      </c>
      <c r="AG7" s="24" t="s">
        <v>102</v>
      </c>
      <c r="AH7" s="24">
        <v>104.64</v>
      </c>
      <c r="AI7" s="24">
        <v>107.02</v>
      </c>
      <c r="AJ7" s="24" t="s">
        <v>102</v>
      </c>
      <c r="AK7" s="24" t="s">
        <v>102</v>
      </c>
      <c r="AL7" s="24" t="s">
        <v>102</v>
      </c>
      <c r="AM7" s="24" t="s">
        <v>102</v>
      </c>
      <c r="AN7" s="24">
        <v>31.43</v>
      </c>
      <c r="AO7" s="24" t="s">
        <v>102</v>
      </c>
      <c r="AP7" s="24" t="s">
        <v>102</v>
      </c>
      <c r="AQ7" s="24" t="s">
        <v>102</v>
      </c>
      <c r="AR7" s="24" t="s">
        <v>102</v>
      </c>
      <c r="AS7" s="24">
        <v>25.76</v>
      </c>
      <c r="AT7" s="24">
        <v>3.09</v>
      </c>
      <c r="AU7" s="24" t="s">
        <v>102</v>
      </c>
      <c r="AV7" s="24" t="s">
        <v>102</v>
      </c>
      <c r="AW7" s="24" t="s">
        <v>102</v>
      </c>
      <c r="AX7" s="24" t="s">
        <v>102</v>
      </c>
      <c r="AY7" s="24">
        <v>10.94</v>
      </c>
      <c r="AZ7" s="24" t="s">
        <v>102</v>
      </c>
      <c r="BA7" s="24" t="s">
        <v>102</v>
      </c>
      <c r="BB7" s="24" t="s">
        <v>102</v>
      </c>
      <c r="BC7" s="24" t="s">
        <v>102</v>
      </c>
      <c r="BD7" s="24">
        <v>65.56</v>
      </c>
      <c r="BE7" s="24">
        <v>71.39</v>
      </c>
      <c r="BF7" s="24" t="s">
        <v>102</v>
      </c>
      <c r="BG7" s="24" t="s">
        <v>102</v>
      </c>
      <c r="BH7" s="24" t="s">
        <v>102</v>
      </c>
      <c r="BI7" s="24" t="s">
        <v>102</v>
      </c>
      <c r="BJ7" s="24">
        <v>105.41</v>
      </c>
      <c r="BK7" s="24" t="s">
        <v>102</v>
      </c>
      <c r="BL7" s="24" t="s">
        <v>102</v>
      </c>
      <c r="BM7" s="24" t="s">
        <v>102</v>
      </c>
      <c r="BN7" s="24" t="s">
        <v>102</v>
      </c>
      <c r="BO7" s="24">
        <v>765.48</v>
      </c>
      <c r="BP7" s="24">
        <v>669.11</v>
      </c>
      <c r="BQ7" s="24" t="s">
        <v>102</v>
      </c>
      <c r="BR7" s="24" t="s">
        <v>102</v>
      </c>
      <c r="BS7" s="24" t="s">
        <v>102</v>
      </c>
      <c r="BT7" s="24" t="s">
        <v>102</v>
      </c>
      <c r="BU7" s="24">
        <v>100</v>
      </c>
      <c r="BV7" s="24" t="s">
        <v>102</v>
      </c>
      <c r="BW7" s="24" t="s">
        <v>102</v>
      </c>
      <c r="BX7" s="24" t="s">
        <v>102</v>
      </c>
      <c r="BY7" s="24" t="s">
        <v>102</v>
      </c>
      <c r="BZ7" s="24">
        <v>87.8</v>
      </c>
      <c r="CA7" s="24">
        <v>99.73</v>
      </c>
      <c r="CB7" s="24" t="s">
        <v>102</v>
      </c>
      <c r="CC7" s="24" t="s">
        <v>102</v>
      </c>
      <c r="CD7" s="24" t="s">
        <v>102</v>
      </c>
      <c r="CE7" s="24" t="s">
        <v>102</v>
      </c>
      <c r="CF7" s="24">
        <v>158.72999999999999</v>
      </c>
      <c r="CG7" s="24" t="s">
        <v>102</v>
      </c>
      <c r="CH7" s="24" t="s">
        <v>102</v>
      </c>
      <c r="CI7" s="24" t="s">
        <v>102</v>
      </c>
      <c r="CJ7" s="24" t="s">
        <v>102</v>
      </c>
      <c r="CK7" s="24">
        <v>187.69</v>
      </c>
      <c r="CL7" s="24">
        <v>134.97999999999999</v>
      </c>
      <c r="CM7" s="24" t="s">
        <v>102</v>
      </c>
      <c r="CN7" s="24" t="s">
        <v>102</v>
      </c>
      <c r="CO7" s="24" t="s">
        <v>102</v>
      </c>
      <c r="CP7" s="24" t="s">
        <v>102</v>
      </c>
      <c r="CQ7" s="24">
        <v>45.05</v>
      </c>
      <c r="CR7" s="24" t="s">
        <v>102</v>
      </c>
      <c r="CS7" s="24" t="s">
        <v>102</v>
      </c>
      <c r="CT7" s="24" t="s">
        <v>102</v>
      </c>
      <c r="CU7" s="24" t="s">
        <v>102</v>
      </c>
      <c r="CV7" s="24">
        <v>55.78</v>
      </c>
      <c r="CW7" s="24">
        <v>59.99</v>
      </c>
      <c r="CX7" s="24" t="s">
        <v>102</v>
      </c>
      <c r="CY7" s="24" t="s">
        <v>102</v>
      </c>
      <c r="CZ7" s="24" t="s">
        <v>102</v>
      </c>
      <c r="DA7" s="24" t="s">
        <v>102</v>
      </c>
      <c r="DB7" s="24">
        <v>77.62</v>
      </c>
      <c r="DC7" s="24" t="s">
        <v>102</v>
      </c>
      <c r="DD7" s="24" t="s">
        <v>102</v>
      </c>
      <c r="DE7" s="24" t="s">
        <v>102</v>
      </c>
      <c r="DF7" s="24" t="s">
        <v>102</v>
      </c>
      <c r="DG7" s="24">
        <v>91.78</v>
      </c>
      <c r="DH7" s="24">
        <v>95.72</v>
      </c>
      <c r="DI7" s="24" t="s">
        <v>102</v>
      </c>
      <c r="DJ7" s="24" t="s">
        <v>102</v>
      </c>
      <c r="DK7" s="24" t="s">
        <v>102</v>
      </c>
      <c r="DL7" s="24" t="s">
        <v>102</v>
      </c>
      <c r="DM7" s="24">
        <v>4.26</v>
      </c>
      <c r="DN7" s="24" t="s">
        <v>102</v>
      </c>
      <c r="DO7" s="24" t="s">
        <v>102</v>
      </c>
      <c r="DP7" s="24" t="s">
        <v>102</v>
      </c>
      <c r="DQ7" s="24" t="s">
        <v>102</v>
      </c>
      <c r="DR7" s="24">
        <v>26.89</v>
      </c>
      <c r="DS7" s="24">
        <v>38.17</v>
      </c>
      <c r="DT7" s="24" t="s">
        <v>102</v>
      </c>
      <c r="DU7" s="24" t="s">
        <v>102</v>
      </c>
      <c r="DV7" s="24" t="s">
        <v>102</v>
      </c>
      <c r="DW7" s="24" t="s">
        <v>102</v>
      </c>
      <c r="DX7" s="24">
        <v>0</v>
      </c>
      <c r="DY7" s="24" t="s">
        <v>102</v>
      </c>
      <c r="DZ7" s="24" t="s">
        <v>102</v>
      </c>
      <c r="EA7" s="24" t="s">
        <v>102</v>
      </c>
      <c r="EB7" s="24" t="s">
        <v>102</v>
      </c>
      <c r="EC7" s="24">
        <v>0.75</v>
      </c>
      <c r="ED7" s="24">
        <v>6.54</v>
      </c>
      <c r="EE7" s="24" t="s">
        <v>102</v>
      </c>
      <c r="EF7" s="24" t="s">
        <v>102</v>
      </c>
      <c r="EG7" s="24" t="s">
        <v>102</v>
      </c>
      <c r="EH7" s="24" t="s">
        <v>102</v>
      </c>
      <c r="EI7" s="24">
        <v>0</v>
      </c>
      <c r="EJ7" s="24" t="s">
        <v>102</v>
      </c>
      <c r="EK7" s="24" t="s">
        <v>102</v>
      </c>
      <c r="EL7" s="24" t="s">
        <v>102</v>
      </c>
      <c r="EM7" s="24" t="s">
        <v>102</v>
      </c>
      <c r="EN7" s="24">
        <v>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2023-01-26T08:41:58Z</cp:lastPrinted>
  <dcterms:created xsi:type="dcterms:W3CDTF">2023-01-12T23:27:17Z</dcterms:created>
  <dcterms:modified xsi:type="dcterms:W3CDTF">2023-01-26T08:42:01Z</dcterms:modified>
  <cp:category/>
</cp:coreProperties>
</file>