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1　財政係\35＿公営企業\06_令和４年度公営企業\57_公営企業に係る経営比較分析表（令和３年度決算）の分析等\02_回答\"/>
    </mc:Choice>
  </mc:AlternateContent>
  <workbookProtection workbookAlgorithmName="SHA-512" workbookHashValue="kOIPGjuOY3Ojoou0+eyCshQ7PPpHsdx7z7eXWb5NZyQDaVxwhVhZs7Ti7jmoVZUd9Rtt7I0+eGAmQZKMzSxhRg==" workbookSaltValue="rXht7J+q1WsX0fKFt5JKZw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<sst xmlns="http://schemas.openxmlformats.org/spreadsheetml/2006/main" count="297" uniqueCount="115">
  <si>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</si>
  <si>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</si>
  <si>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経営比較分析表（令和3年度決算）</t>
    <rPh sb="8" eb="10">
      <t>レイワ</t>
    </rPh>
    <rPh sb="11" eb="13">
      <t>ネンド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</si>
  <si>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</si>
  <si>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</si>
  <si>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令和3年度全国平均</t>
    <rPh sb="0" eb="2">
      <t>レイワ</t>
    </rPh>
    <rPh sb="3" eb="5">
      <t>ネンド</t>
    </rPh>
    <phoneticPr fontId="1"/>
  </si>
  <si>
    <t>管理者の情報</t>
    <rPh sb="0" eb="3">
      <t>カンリシャ</t>
    </rPh>
    <rPh sb="4" eb="6">
      <t>ジョウホウ</t>
    </rPh>
    <phoneticPr fontId="1"/>
  </si>
  <si>
    <t>事業名</t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</si>
  <si>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</si>
  <si>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</si>
  <si>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</si>
  <si>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</si>
  <si>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</si>
  <si>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■</t>
  </si>
  <si>
    <t>業種名</t>
    <rPh sb="2" eb="3">
      <t>メイ</t>
    </rPh>
    <phoneticPr fontId="1"/>
  </si>
  <si>
    <t>⑤経費回収率(％)</t>
  </si>
  <si>
    <t>類似団体区分</t>
    <rPh sb="4" eb="6">
      <t>クブン</t>
    </rPh>
    <phoneticPr fontId="1"/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</si>
  <si>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</si>
  <si>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</si>
  <si>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</si>
  <si>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</si>
  <si>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</si>
  <si>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</si>
  <si>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資金不足比率(％)</t>
  </si>
  <si>
    <t>自己資本構成比率(％)</t>
  </si>
  <si>
    <t>施設CD</t>
    <rPh sb="0" eb="2">
      <t>シセツ</t>
    </rPh>
    <phoneticPr fontId="1"/>
  </si>
  <si>
    <t>普及率(％)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</si>
  <si>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</si>
  <si>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</si>
  <si>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</si>
  <si>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</si>
  <si>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</si>
  <si>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t>年度</t>
    <rPh sb="0" eb="2">
      <t>ネンド</t>
    </rPh>
    <phoneticPr fontId="1"/>
  </si>
  <si>
    <t>1⑧</t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</si>
  <si>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</si>
  <si>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－</t>
  </si>
  <si>
    <t>2①</t>
  </si>
  <si>
    <t>類似団体平均値（平均値）</t>
  </si>
  <si>
    <t>【】</t>
  </si>
  <si>
    <t>分析欄</t>
    <rPh sb="0" eb="2">
      <t>ブンセキ</t>
    </rPh>
    <rPh sb="2" eb="3">
      <t>ラン</t>
    </rPh>
    <phoneticPr fontId="1"/>
  </si>
  <si>
    <t>1. 経営の健全性・効率性について</t>
  </si>
  <si>
    <t>1④</t>
  </si>
  <si>
    <t>2. 老朽化の状況について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</si>
  <si>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</si>
  <si>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全国平均</t>
    <rPh sb="0" eb="2">
      <t>ゼンコク</t>
    </rPh>
    <rPh sb="2" eb="4">
      <t>ヘイキン</t>
    </rPh>
    <phoneticPr fontId="1"/>
  </si>
  <si>
    <t>②累積欠損金比率(％)</t>
  </si>
  <si>
    <t>1①</t>
  </si>
  <si>
    <t>1②</t>
  </si>
  <si>
    <t>1③</t>
  </si>
  <si>
    <t>1⑥</t>
  </si>
  <si>
    <t>1⑦</t>
  </si>
  <si>
    <t>①経常収支比率(％)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</si>
  <si>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</si>
  <si>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</si>
  <si>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</si>
  <si>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</si>
  <si>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</si>
  <si>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</si>
  <si>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</si>
  <si>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業務CD</t>
    <rPh sb="0" eb="2">
      <t>ギョウム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</si>
  <si>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</si>
  <si>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</si>
  <si>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</si>
  <si>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</si>
  <si>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</si>
  <si>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</si>
  <si>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</si>
  <si>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</si>
  <si>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</si>
  <si>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</si>
  <si>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</si>
  <si>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</si>
  <si>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</si>
  <si>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</si>
  <si>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</si>
  <si>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</si>
  <si>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</si>
  <si>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Cd1</t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</si>
  <si>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</si>
  <si>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</si>
  <si>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</si>
  <si>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</si>
  <si>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</si>
  <si>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</si>
  <si>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</si>
  <si>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</si>
  <si>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</si>
  <si>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</si>
  <si>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</si>
  <si>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</si>
  <si>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</si>
  <si>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</si>
  <si>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</si>
  <si>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</si>
  <si>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</si>
  <si>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</si>
  <si>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福島県　相馬市</t>
  </si>
  <si>
    <t>法適用</t>
  </si>
  <si>
    <t>下水道事業</t>
  </si>
  <si>
    <t>公共下水道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</si>
  <si>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</si>
  <si>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</si>
  <si>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</si>
  <si>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</si>
  <si>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</si>
  <si>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</si>
  <si>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</si>
  <si>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</si>
  <si>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</si>
  <si>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"H"yy</t>
  </si>
  <si>
    <t>"R"dd</t>
  </si>
  <si>
    <t>←書式設定</t>
    <rPh sb="1" eb="3">
      <t>ショシキ</t>
    </rPh>
    <rPh sb="3" eb="5">
      <t>セッテイ</t>
    </rPh>
    <phoneticPr fontId="1"/>
  </si>
  <si>
    <t>有形固定資産減価償却率は、類似団体平均よりも低い比率となっているものの、供用開始が３０年を経過している管渠施設もあるため、重要度の高い施設から順次点検・調査を実施し、ストックマネジメント計画に基づき、改築・更新などを今後の計画的に行っていく予定である。
　水洗化率は徐々に増加しているものの、類似団体平均より低い率となっている。引き続き水洗化率向上への取り組みを行う予定である。</t>
  </si>
  <si>
    <t>今後とも、資産の長寿命化や汚水処理費の削減に取り組み、維持管理費の適正化や財源確保のため、コスト意識を持ちながら経営改善に取り組む予定である。</t>
  </si>
  <si>
    <t>令和２年度から地方公営企業法の財務適用を行った。
　①経常収支比率（％）は、単年度収支が１００％を超え、一定程度の健全性を確保している。
　⑤使用料で回収すべき経費を賄えているかを示す経費回収率は約９２％であったが、１００％以上であることが必要であることをふまえると、汚水処理費のさらなる削減を行う必要がある。
　また①と⑤の結果から、経費が使用料以外の収入で賄われていることを意味しており、適正な使用料収入の確保が必要である。
③流動比率は、昨年度の数値を上回ったものの、類似団体と比較しても低く、「１年以内で現金化出来る資産が１年以内に支払う負債を賄えていない」状況を改善するため、支払い能力を高めるための経営改善を図っていく予定である。
⑥汚水処理原価は、類似団体との比較ではコストが抑えられているものの、今後も現状分析を行い、効率的な汚水処理を継続していく必要がある。</t>
    <rPh sb="258" eb="259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</si>
</sst>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;&quot;△&quot;#,##0.00"/>
    <numFmt numFmtId="177" formatCode="#,##0;&quot;△&quot;#,##0"/>
    <numFmt numFmtId="178" formatCode="&quot;H&quot;yy"/>
    <numFmt numFmtId="179" formatCode="&quot;R&quot;dd"/>
    <numFmt numFmtId="180" formatCode="0.00_);[Red]\(0.00\)"/>
    <numFmt numFmtId="181" formatCode="#,##0.00;&quot;△&quot;#,##0.00;&quot;-&quot;"/>
  </numFmts>
  <fonts count="1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179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0" fontId="6" fillId="0" borderId="0" xfId="0" applyFont="1">
      <alignment vertical="center"/>
    </xf>
    <xf numFmtId="181" fontId="0" fillId="5" borderId="2" xfId="1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2-413B-B402-331113E8C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0.09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2-413B-B402-331113E8C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61.81</c:v>
                </c:pt>
                <c:pt idx="4">
                  <c:v>57.86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6-4EC8-8462-9AC49E804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55.84</c:v>
                </c:pt>
                <c:pt idx="4">
                  <c:v>55.78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6-4EC8-8462-9AC49E804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84.51</c:v>
                </c:pt>
                <c:pt idx="4">
                  <c:v>86.32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9-44F3-BA7B-83FDE593D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92.34</c:v>
                </c:pt>
                <c:pt idx="4">
                  <c:v>91.78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9-44F3-BA7B-83FDE593D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103.12</c:v>
                </c:pt>
                <c:pt idx="4">
                  <c:v>104.31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E-43BB-8B6D-3451B28BA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105.41</c:v>
                </c:pt>
                <c:pt idx="4">
                  <c:v>104.64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E-43BB-8B6D-3451B28BA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4.57</c:v>
                </c:pt>
                <c:pt idx="4">
                  <c:v>9.14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7-439B-811E-9CDFA66FF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25.37</c:v>
                </c:pt>
                <c:pt idx="4">
                  <c:v>26.89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7-439B-811E-9CDFA66FF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E-4D19-841E-2B5DD580E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0.54</c:v>
                </c:pt>
                <c:pt idx="4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E-4D19-841E-2B5DD580E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B-4024-9B98-1934F7F72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25.86</c:v>
                </c:pt>
                <c:pt idx="4">
                  <c:v>25.76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B-4024-9B98-1934F7F72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13.22</c:v>
                </c:pt>
                <c:pt idx="4">
                  <c:v>23.76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2-4962-8989-98E0C07C3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58.23</c:v>
                </c:pt>
                <c:pt idx="4">
                  <c:v>65.56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2-4962-8989-98E0C07C3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1387.01</c:v>
                </c:pt>
                <c:pt idx="4">
                  <c:v>1236.1600000000001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42-49E6-AB47-59147386E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812.92</c:v>
                </c:pt>
                <c:pt idx="4">
                  <c:v>765.48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2-49E6-AB47-59147386E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92.01</c:v>
                </c:pt>
                <c:pt idx="4">
                  <c:v>91.88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C-405C-BE33-2CEB8860F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85.4</c:v>
                </c:pt>
                <c:pt idx="4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C-405C-BE33-2CEB8860F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65-4D8E-8784-5BBA4C8CD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188.57</c:v>
                </c:pt>
                <c:pt idx="4">
                  <c:v>187.69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5-4D8E-8784-5BBA4C8CD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【3.09】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【71.39】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【669.11】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【95.72】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5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【59.99】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【134.98】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【99.73】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【38.17】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【6.54】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F16" zoomScale="130" zoomScaleNormal="130" workbookViewId="0">
      <selection activeCell="BL45" sqref="BL45:BZ46"/>
    </sheetView>
  </sheetViews>
  <sheetFormatPr defaultColWidth="2.625" defaultRowHeight="13.5" x14ac:dyDescent="0.1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51" t="s">
        <v>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</row>
    <row r="3" spans="1:78" ht="9.75" customHeight="1" x14ac:dyDescent="0.15">
      <c r="A3" s="2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</row>
    <row r="4" spans="1:78" ht="9.75" customHeight="1" x14ac:dyDescent="0.15">
      <c r="A4" s="2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福島県　相馬市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8</v>
      </c>
      <c r="C7" s="30"/>
      <c r="D7" s="30"/>
      <c r="E7" s="30"/>
      <c r="F7" s="30"/>
      <c r="G7" s="30"/>
      <c r="H7" s="30"/>
      <c r="I7" s="30" t="s">
        <v>14</v>
      </c>
      <c r="J7" s="30"/>
      <c r="K7" s="30"/>
      <c r="L7" s="30"/>
      <c r="M7" s="30"/>
      <c r="N7" s="30"/>
      <c r="O7" s="30"/>
      <c r="P7" s="30" t="s">
        <v>7</v>
      </c>
      <c r="Q7" s="30"/>
      <c r="R7" s="30"/>
      <c r="S7" s="30"/>
      <c r="T7" s="30"/>
      <c r="U7" s="30"/>
      <c r="V7" s="30"/>
      <c r="W7" s="30" t="s">
        <v>16</v>
      </c>
      <c r="X7" s="30"/>
      <c r="Y7" s="30"/>
      <c r="Z7" s="30"/>
      <c r="AA7" s="30"/>
      <c r="AB7" s="30"/>
      <c r="AC7" s="30"/>
      <c r="AD7" s="30" t="s">
        <v>6</v>
      </c>
      <c r="AE7" s="30"/>
      <c r="AF7" s="30"/>
      <c r="AG7" s="30"/>
      <c r="AH7" s="30"/>
      <c r="AI7" s="30"/>
      <c r="AJ7" s="30"/>
      <c r="AK7" s="3"/>
      <c r="AL7" s="30" t="s">
        <v>17</v>
      </c>
      <c r="AM7" s="30"/>
      <c r="AN7" s="30"/>
      <c r="AO7" s="30"/>
      <c r="AP7" s="30"/>
      <c r="AQ7" s="30"/>
      <c r="AR7" s="30"/>
      <c r="AS7" s="30"/>
      <c r="AT7" s="30" t="s">
        <v>12</v>
      </c>
      <c r="AU7" s="30"/>
      <c r="AV7" s="30"/>
      <c r="AW7" s="30"/>
      <c r="AX7" s="30"/>
      <c r="AY7" s="30"/>
      <c r="AZ7" s="30"/>
      <c r="BA7" s="30"/>
      <c r="BB7" s="30" t="s">
        <v>18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19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公共下水道</v>
      </c>
      <c r="Q8" s="34"/>
      <c r="R8" s="34"/>
      <c r="S8" s="34"/>
      <c r="T8" s="34"/>
      <c r="U8" s="34"/>
      <c r="V8" s="34"/>
      <c r="W8" s="34" t="str">
        <f>データ!L6</f>
        <v>Cd1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33831</v>
      </c>
      <c r="AM8" s="36"/>
      <c r="AN8" s="36"/>
      <c r="AO8" s="36"/>
      <c r="AP8" s="36"/>
      <c r="AQ8" s="36"/>
      <c r="AR8" s="36"/>
      <c r="AS8" s="36"/>
      <c r="AT8" s="37">
        <f>データ!T6</f>
        <v>197.79</v>
      </c>
      <c r="AU8" s="37"/>
      <c r="AV8" s="37"/>
      <c r="AW8" s="37"/>
      <c r="AX8" s="37"/>
      <c r="AY8" s="37"/>
      <c r="AZ8" s="37"/>
      <c r="BA8" s="37"/>
      <c r="BB8" s="37">
        <f>データ!U6</f>
        <v>171.05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13</v>
      </c>
      <c r="BM8" s="39"/>
      <c r="BN8" s="40" t="s">
        <v>21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15">
      <c r="A9" s="2"/>
      <c r="B9" s="30" t="s">
        <v>23</v>
      </c>
      <c r="C9" s="30"/>
      <c r="D9" s="30"/>
      <c r="E9" s="30"/>
      <c r="F9" s="30"/>
      <c r="G9" s="30"/>
      <c r="H9" s="30"/>
      <c r="I9" s="30" t="s">
        <v>24</v>
      </c>
      <c r="J9" s="30"/>
      <c r="K9" s="30"/>
      <c r="L9" s="30"/>
      <c r="M9" s="30"/>
      <c r="N9" s="30"/>
      <c r="O9" s="30"/>
      <c r="P9" s="30" t="s">
        <v>26</v>
      </c>
      <c r="Q9" s="30"/>
      <c r="R9" s="30"/>
      <c r="S9" s="30"/>
      <c r="T9" s="30"/>
      <c r="U9" s="30"/>
      <c r="V9" s="30"/>
      <c r="W9" s="30" t="s">
        <v>27</v>
      </c>
      <c r="X9" s="30"/>
      <c r="Y9" s="30"/>
      <c r="Z9" s="30"/>
      <c r="AA9" s="30"/>
      <c r="AB9" s="30"/>
      <c r="AC9" s="30"/>
      <c r="AD9" s="30" t="s">
        <v>22</v>
      </c>
      <c r="AE9" s="30"/>
      <c r="AF9" s="30"/>
      <c r="AG9" s="30"/>
      <c r="AH9" s="30"/>
      <c r="AI9" s="30"/>
      <c r="AJ9" s="30"/>
      <c r="AK9" s="3"/>
      <c r="AL9" s="30" t="s">
        <v>30</v>
      </c>
      <c r="AM9" s="30"/>
      <c r="AN9" s="30"/>
      <c r="AO9" s="30"/>
      <c r="AP9" s="30"/>
      <c r="AQ9" s="30"/>
      <c r="AR9" s="30"/>
      <c r="AS9" s="30"/>
      <c r="AT9" s="30" t="s">
        <v>31</v>
      </c>
      <c r="AU9" s="30"/>
      <c r="AV9" s="30"/>
      <c r="AW9" s="30"/>
      <c r="AX9" s="30"/>
      <c r="AY9" s="30"/>
      <c r="AZ9" s="30"/>
      <c r="BA9" s="30"/>
      <c r="BB9" s="30" t="s">
        <v>34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35</v>
      </c>
      <c r="BM9" s="43"/>
      <c r="BN9" s="44" t="s">
        <v>37</v>
      </c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5"/>
    </row>
    <row r="10" spans="1:78" ht="18.75" customHeight="1" x14ac:dyDescent="0.15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63.96</v>
      </c>
      <c r="J10" s="37"/>
      <c r="K10" s="37"/>
      <c r="L10" s="37"/>
      <c r="M10" s="37"/>
      <c r="N10" s="37"/>
      <c r="O10" s="37"/>
      <c r="P10" s="37">
        <f>データ!P6</f>
        <v>53.16</v>
      </c>
      <c r="Q10" s="37"/>
      <c r="R10" s="37"/>
      <c r="S10" s="37"/>
      <c r="T10" s="37"/>
      <c r="U10" s="37"/>
      <c r="V10" s="37"/>
      <c r="W10" s="37">
        <f>データ!Q6</f>
        <v>69.94</v>
      </c>
      <c r="X10" s="37"/>
      <c r="Y10" s="37"/>
      <c r="Z10" s="37"/>
      <c r="AA10" s="37"/>
      <c r="AB10" s="37"/>
      <c r="AC10" s="37"/>
      <c r="AD10" s="36">
        <f>データ!R6</f>
        <v>2860</v>
      </c>
      <c r="AE10" s="36"/>
      <c r="AF10" s="36"/>
      <c r="AG10" s="36"/>
      <c r="AH10" s="36"/>
      <c r="AI10" s="36"/>
      <c r="AJ10" s="36"/>
      <c r="AK10" s="2"/>
      <c r="AL10" s="36">
        <f>データ!V6</f>
        <v>17845</v>
      </c>
      <c r="AM10" s="36"/>
      <c r="AN10" s="36"/>
      <c r="AO10" s="36"/>
      <c r="AP10" s="36"/>
      <c r="AQ10" s="36"/>
      <c r="AR10" s="36"/>
      <c r="AS10" s="36"/>
      <c r="AT10" s="37">
        <f>データ!W6</f>
        <v>7.92</v>
      </c>
      <c r="AU10" s="37"/>
      <c r="AV10" s="37"/>
      <c r="AW10" s="37"/>
      <c r="AX10" s="37"/>
      <c r="AY10" s="37"/>
      <c r="AZ10" s="37"/>
      <c r="BA10" s="37"/>
      <c r="BB10" s="37">
        <f>データ!X6</f>
        <v>2253.16</v>
      </c>
      <c r="BC10" s="37"/>
      <c r="BD10" s="37"/>
      <c r="BE10" s="37"/>
      <c r="BF10" s="37"/>
      <c r="BG10" s="37"/>
      <c r="BH10" s="37"/>
      <c r="BI10" s="37"/>
      <c r="BJ10" s="2"/>
      <c r="BK10" s="2"/>
      <c r="BL10" s="46" t="s">
        <v>38</v>
      </c>
      <c r="BM10" s="47"/>
      <c r="BN10" s="48" t="s">
        <v>5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39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15">
      <c r="A14" s="2"/>
      <c r="B14" s="54" t="s">
        <v>29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40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 x14ac:dyDescent="0.15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1"/>
      <c r="BK16" s="2"/>
      <c r="BL16" s="66" t="s">
        <v>114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1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1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1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1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1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1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1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1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1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1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1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1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1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1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1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1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1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0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0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0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1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0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0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0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1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11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11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11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11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11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11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11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11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1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11"/>
      <c r="BK45" s="2"/>
      <c r="BL45" s="60" t="s">
        <v>42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11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11"/>
      <c r="BK47" s="2"/>
      <c r="BL47" s="66" t="s">
        <v>112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11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11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11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11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11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11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11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11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0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0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1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0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0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1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0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10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10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11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 x14ac:dyDescent="0.15">
      <c r="A59" s="2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12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 x14ac:dyDescent="0.15">
      <c r="A60" s="2"/>
      <c r="B60" s="57" t="s">
        <v>11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 x14ac:dyDescent="0.15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11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11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11"/>
      <c r="BK64" s="2"/>
      <c r="BL64" s="60" t="s">
        <v>10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11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1"/>
      <c r="BK66" s="2"/>
      <c r="BL66" s="66" t="s">
        <v>113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1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1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11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11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11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11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11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11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11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11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11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11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0"/>
      <c r="V79" s="10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0"/>
      <c r="AP79" s="10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11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0"/>
      <c r="V80" s="10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0"/>
      <c r="AP80" s="10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11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 x14ac:dyDescent="0.15">
      <c r="A81" s="2"/>
      <c r="B81" s="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2"/>
      <c r="V81" s="2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2"/>
      <c r="AP81" s="2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2"/>
      <c r="BJ81" s="11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 x14ac:dyDescent="0.15">
      <c r="A82" s="2"/>
      <c r="B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12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 x14ac:dyDescent="0.15">
      <c r="C83" s="50" t="s">
        <v>43</v>
      </c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</row>
    <row r="84" spans="1:78" hidden="1" x14ac:dyDescent="0.15">
      <c r="B84" s="6" t="s">
        <v>44</v>
      </c>
      <c r="C84" s="6"/>
      <c r="D84" s="6"/>
      <c r="E84" s="6" t="s">
        <v>46</v>
      </c>
      <c r="F84" s="6" t="s">
        <v>47</v>
      </c>
      <c r="G84" s="6" t="s">
        <v>48</v>
      </c>
      <c r="H84" s="6" t="s">
        <v>41</v>
      </c>
      <c r="I84" s="6" t="s">
        <v>9</v>
      </c>
      <c r="J84" s="6" t="s">
        <v>49</v>
      </c>
      <c r="K84" s="6" t="s">
        <v>50</v>
      </c>
      <c r="L84" s="6" t="s">
        <v>33</v>
      </c>
      <c r="M84" s="6" t="s">
        <v>36</v>
      </c>
      <c r="N84" s="6" t="s">
        <v>52</v>
      </c>
      <c r="O84" s="6" t="s">
        <v>54</v>
      </c>
    </row>
    <row r="85" spans="1:78" hidden="1" x14ac:dyDescent="0.15">
      <c r="B85" s="6"/>
      <c r="C85" s="6"/>
      <c r="D85" s="6"/>
      <c r="E85" s="6" t="str">
        <f>データ!AI6</f>
        <v>【107.02】</v>
      </c>
      <c r="F85" s="6" t="str">
        <f>データ!AT6</f>
        <v>【3.09】</v>
      </c>
      <c r="G85" s="6" t="str">
        <f>データ!BE6</f>
        <v>【71.39】</v>
      </c>
      <c r="H85" s="6" t="str">
        <f>データ!BP6</f>
        <v>【669.11】</v>
      </c>
      <c r="I85" s="6" t="str">
        <f>データ!CA6</f>
        <v>【99.73】</v>
      </c>
      <c r="J85" s="6" t="str">
        <f>データ!CL6</f>
        <v>【134.98】</v>
      </c>
      <c r="K85" s="6" t="str">
        <f>データ!CW6</f>
        <v>【59.99】</v>
      </c>
      <c r="L85" s="6" t="str">
        <f>データ!DH6</f>
        <v>【95.72】</v>
      </c>
      <c r="M85" s="6" t="str">
        <f>データ!DS6</f>
        <v>【38.17】</v>
      </c>
      <c r="N85" s="6" t="str">
        <f>データ!ED6</f>
        <v>【6.54】</v>
      </c>
      <c r="O85" s="6" t="str">
        <f>データ!EO6</f>
        <v>【0.24】</v>
      </c>
    </row>
  </sheetData>
  <sheetProtection algorithmName="SHA-512" hashValue="O5ibXEOkJgmaFzN238atDHJ0YS2R3LrIlaDpXqecMIqDBHq6VP+bwv8TebUB8MA6UWgBJ6CBN+TmB3MEMTgNcg==" saltValue="fNWJtCdFqJ5DatgBpqsv0w==" spinCount="100000" sheet="1" objects="1" scenarios="1" formatCells="0" formatColumns="0" formatRows="0"/>
  <mergeCells count="51"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  <mergeCell ref="AL10:AS10"/>
    <mergeCell ref="AT10:BA10"/>
    <mergeCell ref="BB10:BI10"/>
    <mergeCell ref="BL10:BM10"/>
    <mergeCell ref="BN10:BY10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N9:BY9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AD7:AJ7"/>
    <mergeCell ref="AL7:AS7"/>
    <mergeCell ref="AT7:BA7"/>
    <mergeCell ref="BB7:BI7"/>
    <mergeCell ref="BL7:BY7"/>
    <mergeCell ref="B6:AC6"/>
    <mergeCell ref="B7:H7"/>
    <mergeCell ref="I7:O7"/>
    <mergeCell ref="P7:V7"/>
    <mergeCell ref="W7:AC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55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14" t="s">
        <v>56</v>
      </c>
      <c r="B2" s="14">
        <f t="shared" ref="B2:EO2" si="0">COLUMN()-1</f>
        <v>1</v>
      </c>
      <c r="C2" s="14">
        <f t="shared" si="0"/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si="0"/>
        <v>71</v>
      </c>
      <c r="BU2" s="14">
        <f t="shared" si="0"/>
        <v>72</v>
      </c>
      <c r="BV2" s="14">
        <f t="shared" si="0"/>
        <v>73</v>
      </c>
      <c r="BW2" s="14">
        <f t="shared" si="0"/>
        <v>74</v>
      </c>
      <c r="BX2" s="14">
        <f t="shared" si="0"/>
        <v>75</v>
      </c>
      <c r="BY2" s="14">
        <f t="shared" si="0"/>
        <v>76</v>
      </c>
      <c r="BZ2" s="14">
        <f t="shared" si="0"/>
        <v>77</v>
      </c>
      <c r="CA2" s="14">
        <f t="shared" si="0"/>
        <v>78</v>
      </c>
      <c r="CB2" s="14">
        <f t="shared" si="0"/>
        <v>79</v>
      </c>
      <c r="CC2" s="14">
        <f t="shared" si="0"/>
        <v>80</v>
      </c>
      <c r="CD2" s="14">
        <f t="shared" si="0"/>
        <v>81</v>
      </c>
      <c r="CE2" s="14">
        <f t="shared" si="0"/>
        <v>82</v>
      </c>
      <c r="CF2" s="14">
        <f t="shared" si="0"/>
        <v>83</v>
      </c>
      <c r="CG2" s="14">
        <f t="shared" si="0"/>
        <v>84</v>
      </c>
      <c r="CH2" s="14">
        <f t="shared" si="0"/>
        <v>85</v>
      </c>
      <c r="CI2" s="14">
        <f t="shared" si="0"/>
        <v>86</v>
      </c>
      <c r="CJ2" s="14">
        <f t="shared" si="0"/>
        <v>87</v>
      </c>
      <c r="CK2" s="14">
        <f t="shared" si="0"/>
        <v>88</v>
      </c>
      <c r="CL2" s="14">
        <f t="shared" si="0"/>
        <v>89</v>
      </c>
      <c r="CM2" s="14">
        <f t="shared" si="0"/>
        <v>90</v>
      </c>
      <c r="CN2" s="14">
        <f t="shared" si="0"/>
        <v>91</v>
      </c>
      <c r="CO2" s="14">
        <f t="shared" si="0"/>
        <v>92</v>
      </c>
      <c r="CP2" s="14">
        <f t="shared" si="0"/>
        <v>93</v>
      </c>
      <c r="CQ2" s="14">
        <f t="shared" si="0"/>
        <v>94</v>
      </c>
      <c r="CR2" s="14">
        <f t="shared" si="0"/>
        <v>95</v>
      </c>
      <c r="CS2" s="14">
        <f t="shared" si="0"/>
        <v>96</v>
      </c>
      <c r="CT2" s="14">
        <f t="shared" si="0"/>
        <v>97</v>
      </c>
      <c r="CU2" s="14">
        <f t="shared" si="0"/>
        <v>98</v>
      </c>
      <c r="CV2" s="14">
        <f t="shared" si="0"/>
        <v>99</v>
      </c>
      <c r="CW2" s="14">
        <f t="shared" si="0"/>
        <v>100</v>
      </c>
      <c r="CX2" s="14">
        <f t="shared" si="0"/>
        <v>101</v>
      </c>
      <c r="CY2" s="14">
        <f t="shared" si="0"/>
        <v>102</v>
      </c>
      <c r="CZ2" s="14">
        <f t="shared" si="0"/>
        <v>103</v>
      </c>
      <c r="DA2" s="14">
        <f t="shared" si="0"/>
        <v>104</v>
      </c>
      <c r="DB2" s="14">
        <f t="shared" si="0"/>
        <v>105</v>
      </c>
      <c r="DC2" s="14">
        <f t="shared" si="0"/>
        <v>106</v>
      </c>
      <c r="DD2" s="14">
        <f t="shared" si="0"/>
        <v>107</v>
      </c>
      <c r="DE2" s="14">
        <f t="shared" si="0"/>
        <v>108</v>
      </c>
      <c r="DF2" s="14">
        <f t="shared" si="0"/>
        <v>109</v>
      </c>
      <c r="DG2" s="14">
        <f t="shared" si="0"/>
        <v>110</v>
      </c>
      <c r="DH2" s="14">
        <f t="shared" si="0"/>
        <v>111</v>
      </c>
      <c r="DI2" s="14">
        <f t="shared" si="0"/>
        <v>112</v>
      </c>
      <c r="DJ2" s="14">
        <f t="shared" si="0"/>
        <v>113</v>
      </c>
      <c r="DK2" s="14">
        <f t="shared" si="0"/>
        <v>114</v>
      </c>
      <c r="DL2" s="14">
        <f t="shared" si="0"/>
        <v>115</v>
      </c>
      <c r="DM2" s="14">
        <f t="shared" si="0"/>
        <v>116</v>
      </c>
      <c r="DN2" s="14">
        <f t="shared" si="0"/>
        <v>117</v>
      </c>
      <c r="DO2" s="14">
        <f t="shared" si="0"/>
        <v>118</v>
      </c>
      <c r="DP2" s="14">
        <f t="shared" si="0"/>
        <v>119</v>
      </c>
      <c r="DQ2" s="14">
        <f t="shared" si="0"/>
        <v>120</v>
      </c>
      <c r="DR2" s="14">
        <f t="shared" si="0"/>
        <v>121</v>
      </c>
      <c r="DS2" s="14">
        <f t="shared" si="0"/>
        <v>122</v>
      </c>
      <c r="DT2" s="14">
        <f t="shared" si="0"/>
        <v>123</v>
      </c>
      <c r="DU2" s="14">
        <f t="shared" si="0"/>
        <v>124</v>
      </c>
      <c r="DV2" s="14">
        <f t="shared" si="0"/>
        <v>125</v>
      </c>
      <c r="DW2" s="14">
        <f t="shared" si="0"/>
        <v>126</v>
      </c>
      <c r="DX2" s="14">
        <f t="shared" si="0"/>
        <v>127</v>
      </c>
      <c r="DY2" s="14">
        <f t="shared" si="0"/>
        <v>128</v>
      </c>
      <c r="DZ2" s="14">
        <f t="shared" si="0"/>
        <v>129</v>
      </c>
      <c r="EA2" s="14">
        <f t="shared" si="0"/>
        <v>130</v>
      </c>
      <c r="EB2" s="14">
        <f t="shared" si="0"/>
        <v>131</v>
      </c>
      <c r="EC2" s="14">
        <f t="shared" si="0"/>
        <v>132</v>
      </c>
      <c r="ED2" s="14">
        <f t="shared" si="0"/>
        <v>133</v>
      </c>
      <c r="EE2" s="14">
        <f t="shared" si="0"/>
        <v>134</v>
      </c>
      <c r="EF2" s="14">
        <f t="shared" si="0"/>
        <v>135</v>
      </c>
      <c r="EG2" s="14">
        <f t="shared" si="0"/>
        <v>136</v>
      </c>
      <c r="EH2" s="14">
        <f t="shared" si="0"/>
        <v>137</v>
      </c>
      <c r="EI2" s="14">
        <f t="shared" si="0"/>
        <v>138</v>
      </c>
      <c r="EJ2" s="14">
        <f t="shared" si="0"/>
        <v>139</v>
      </c>
      <c r="EK2" s="14">
        <f t="shared" si="0"/>
        <v>140</v>
      </c>
      <c r="EL2" s="14">
        <f t="shared" si="0"/>
        <v>141</v>
      </c>
      <c r="EM2" s="14">
        <f t="shared" si="0"/>
        <v>142</v>
      </c>
      <c r="EN2" s="14">
        <f t="shared" si="0"/>
        <v>143</v>
      </c>
      <c r="EO2" s="14">
        <f t="shared" si="0"/>
        <v>144</v>
      </c>
    </row>
    <row r="3" spans="1:148" x14ac:dyDescent="0.15">
      <c r="A3" s="14" t="s">
        <v>20</v>
      </c>
      <c r="B3" s="16" t="s">
        <v>32</v>
      </c>
      <c r="C3" s="16" t="s">
        <v>58</v>
      </c>
      <c r="D3" s="16" t="s">
        <v>59</v>
      </c>
      <c r="E3" s="16" t="s">
        <v>4</v>
      </c>
      <c r="F3" s="16" t="s">
        <v>3</v>
      </c>
      <c r="G3" s="16" t="s">
        <v>25</v>
      </c>
      <c r="H3" s="74" t="s">
        <v>60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6"/>
      <c r="Y3" s="72" t="s">
        <v>53</v>
      </c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 t="s">
        <v>11</v>
      </c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</row>
    <row r="4" spans="1:148" x14ac:dyDescent="0.15">
      <c r="A4" s="14" t="s">
        <v>61</v>
      </c>
      <c r="B4" s="17"/>
      <c r="C4" s="17"/>
      <c r="D4" s="17"/>
      <c r="E4" s="17"/>
      <c r="F4" s="17"/>
      <c r="G4" s="17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/>
      <c r="Y4" s="73" t="s">
        <v>51</v>
      </c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 t="s">
        <v>45</v>
      </c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 t="s">
        <v>28</v>
      </c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 t="s">
        <v>63</v>
      </c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 t="s">
        <v>15</v>
      </c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 t="s">
        <v>62</v>
      </c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 t="s">
        <v>1</v>
      </c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 t="s">
        <v>64</v>
      </c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 t="s">
        <v>65</v>
      </c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 t="s">
        <v>66</v>
      </c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 t="s">
        <v>67</v>
      </c>
      <c r="EF4" s="73"/>
      <c r="EG4" s="73"/>
      <c r="EH4" s="73"/>
      <c r="EI4" s="73"/>
      <c r="EJ4" s="73"/>
      <c r="EK4" s="73"/>
      <c r="EL4" s="73"/>
      <c r="EM4" s="73"/>
      <c r="EN4" s="73"/>
      <c r="EO4" s="73"/>
    </row>
    <row r="5" spans="1:148" x14ac:dyDescent="0.15">
      <c r="A5" s="14" t="s">
        <v>68</v>
      </c>
      <c r="B5" s="18"/>
      <c r="C5" s="18"/>
      <c r="D5" s="18"/>
      <c r="E5" s="18"/>
      <c r="F5" s="18"/>
      <c r="G5" s="18"/>
      <c r="H5" s="23" t="s">
        <v>57</v>
      </c>
      <c r="I5" s="23" t="s">
        <v>69</v>
      </c>
      <c r="J5" s="23" t="s">
        <v>70</v>
      </c>
      <c r="K5" s="23" t="s">
        <v>71</v>
      </c>
      <c r="L5" s="23" t="s">
        <v>72</v>
      </c>
      <c r="M5" s="23" t="s">
        <v>6</v>
      </c>
      <c r="N5" s="23" t="s">
        <v>73</v>
      </c>
      <c r="O5" s="23" t="s">
        <v>74</v>
      </c>
      <c r="P5" s="23" t="s">
        <v>75</v>
      </c>
      <c r="Q5" s="23" t="s">
        <v>76</v>
      </c>
      <c r="R5" s="23" t="s">
        <v>78</v>
      </c>
      <c r="S5" s="23" t="s">
        <v>79</v>
      </c>
      <c r="T5" s="23" t="s">
        <v>80</v>
      </c>
      <c r="U5" s="23" t="s">
        <v>0</v>
      </c>
      <c r="V5" s="23" t="s">
        <v>81</v>
      </c>
      <c r="W5" s="23" t="s">
        <v>82</v>
      </c>
      <c r="X5" s="23" t="s">
        <v>83</v>
      </c>
      <c r="Y5" s="23" t="s">
        <v>84</v>
      </c>
      <c r="Z5" s="23" t="s">
        <v>85</v>
      </c>
      <c r="AA5" s="23" t="s">
        <v>86</v>
      </c>
      <c r="AB5" s="23" t="s">
        <v>87</v>
      </c>
      <c r="AC5" s="23" t="s">
        <v>88</v>
      </c>
      <c r="AD5" s="23" t="s">
        <v>90</v>
      </c>
      <c r="AE5" s="23" t="s">
        <v>91</v>
      </c>
      <c r="AF5" s="23" t="s">
        <v>92</v>
      </c>
      <c r="AG5" s="23" t="s">
        <v>93</v>
      </c>
      <c r="AH5" s="23" t="s">
        <v>94</v>
      </c>
      <c r="AI5" s="23" t="s">
        <v>44</v>
      </c>
      <c r="AJ5" s="23" t="s">
        <v>84</v>
      </c>
      <c r="AK5" s="23" t="s">
        <v>85</v>
      </c>
      <c r="AL5" s="23" t="s">
        <v>86</v>
      </c>
      <c r="AM5" s="23" t="s">
        <v>87</v>
      </c>
      <c r="AN5" s="23" t="s">
        <v>88</v>
      </c>
      <c r="AO5" s="23" t="s">
        <v>90</v>
      </c>
      <c r="AP5" s="23" t="s">
        <v>91</v>
      </c>
      <c r="AQ5" s="23" t="s">
        <v>92</v>
      </c>
      <c r="AR5" s="23" t="s">
        <v>93</v>
      </c>
      <c r="AS5" s="23" t="s">
        <v>94</v>
      </c>
      <c r="AT5" s="23" t="s">
        <v>89</v>
      </c>
      <c r="AU5" s="23" t="s">
        <v>84</v>
      </c>
      <c r="AV5" s="23" t="s">
        <v>85</v>
      </c>
      <c r="AW5" s="23" t="s">
        <v>86</v>
      </c>
      <c r="AX5" s="23" t="s">
        <v>87</v>
      </c>
      <c r="AY5" s="23" t="s">
        <v>88</v>
      </c>
      <c r="AZ5" s="23" t="s">
        <v>90</v>
      </c>
      <c r="BA5" s="23" t="s">
        <v>91</v>
      </c>
      <c r="BB5" s="23" t="s">
        <v>92</v>
      </c>
      <c r="BC5" s="23" t="s">
        <v>93</v>
      </c>
      <c r="BD5" s="23" t="s">
        <v>94</v>
      </c>
      <c r="BE5" s="23" t="s">
        <v>89</v>
      </c>
      <c r="BF5" s="23" t="s">
        <v>84</v>
      </c>
      <c r="BG5" s="23" t="s">
        <v>85</v>
      </c>
      <c r="BH5" s="23" t="s">
        <v>86</v>
      </c>
      <c r="BI5" s="23" t="s">
        <v>87</v>
      </c>
      <c r="BJ5" s="23" t="s">
        <v>88</v>
      </c>
      <c r="BK5" s="23" t="s">
        <v>90</v>
      </c>
      <c r="BL5" s="23" t="s">
        <v>91</v>
      </c>
      <c r="BM5" s="23" t="s">
        <v>92</v>
      </c>
      <c r="BN5" s="23" t="s">
        <v>93</v>
      </c>
      <c r="BO5" s="23" t="s">
        <v>94</v>
      </c>
      <c r="BP5" s="23" t="s">
        <v>89</v>
      </c>
      <c r="BQ5" s="23" t="s">
        <v>84</v>
      </c>
      <c r="BR5" s="23" t="s">
        <v>85</v>
      </c>
      <c r="BS5" s="23" t="s">
        <v>86</v>
      </c>
      <c r="BT5" s="23" t="s">
        <v>87</v>
      </c>
      <c r="BU5" s="23" t="s">
        <v>88</v>
      </c>
      <c r="BV5" s="23" t="s">
        <v>90</v>
      </c>
      <c r="BW5" s="23" t="s">
        <v>91</v>
      </c>
      <c r="BX5" s="23" t="s">
        <v>92</v>
      </c>
      <c r="BY5" s="23" t="s">
        <v>93</v>
      </c>
      <c r="BZ5" s="23" t="s">
        <v>94</v>
      </c>
      <c r="CA5" s="23" t="s">
        <v>89</v>
      </c>
      <c r="CB5" s="23" t="s">
        <v>84</v>
      </c>
      <c r="CC5" s="23" t="s">
        <v>85</v>
      </c>
      <c r="CD5" s="23" t="s">
        <v>86</v>
      </c>
      <c r="CE5" s="23" t="s">
        <v>87</v>
      </c>
      <c r="CF5" s="23" t="s">
        <v>88</v>
      </c>
      <c r="CG5" s="23" t="s">
        <v>90</v>
      </c>
      <c r="CH5" s="23" t="s">
        <v>91</v>
      </c>
      <c r="CI5" s="23" t="s">
        <v>92</v>
      </c>
      <c r="CJ5" s="23" t="s">
        <v>93</v>
      </c>
      <c r="CK5" s="23" t="s">
        <v>94</v>
      </c>
      <c r="CL5" s="23" t="s">
        <v>89</v>
      </c>
      <c r="CM5" s="23" t="s">
        <v>84</v>
      </c>
      <c r="CN5" s="23" t="s">
        <v>85</v>
      </c>
      <c r="CO5" s="23" t="s">
        <v>86</v>
      </c>
      <c r="CP5" s="23" t="s">
        <v>87</v>
      </c>
      <c r="CQ5" s="23" t="s">
        <v>88</v>
      </c>
      <c r="CR5" s="23" t="s">
        <v>90</v>
      </c>
      <c r="CS5" s="23" t="s">
        <v>91</v>
      </c>
      <c r="CT5" s="23" t="s">
        <v>92</v>
      </c>
      <c r="CU5" s="23" t="s">
        <v>93</v>
      </c>
      <c r="CV5" s="23" t="s">
        <v>94</v>
      </c>
      <c r="CW5" s="23" t="s">
        <v>89</v>
      </c>
      <c r="CX5" s="23" t="s">
        <v>84</v>
      </c>
      <c r="CY5" s="23" t="s">
        <v>85</v>
      </c>
      <c r="CZ5" s="23" t="s">
        <v>86</v>
      </c>
      <c r="DA5" s="23" t="s">
        <v>87</v>
      </c>
      <c r="DB5" s="23" t="s">
        <v>88</v>
      </c>
      <c r="DC5" s="23" t="s">
        <v>90</v>
      </c>
      <c r="DD5" s="23" t="s">
        <v>91</v>
      </c>
      <c r="DE5" s="23" t="s">
        <v>92</v>
      </c>
      <c r="DF5" s="23" t="s">
        <v>93</v>
      </c>
      <c r="DG5" s="23" t="s">
        <v>94</v>
      </c>
      <c r="DH5" s="23" t="s">
        <v>89</v>
      </c>
      <c r="DI5" s="23" t="s">
        <v>84</v>
      </c>
      <c r="DJ5" s="23" t="s">
        <v>85</v>
      </c>
      <c r="DK5" s="23" t="s">
        <v>86</v>
      </c>
      <c r="DL5" s="23" t="s">
        <v>87</v>
      </c>
      <c r="DM5" s="23" t="s">
        <v>88</v>
      </c>
      <c r="DN5" s="23" t="s">
        <v>90</v>
      </c>
      <c r="DO5" s="23" t="s">
        <v>91</v>
      </c>
      <c r="DP5" s="23" t="s">
        <v>92</v>
      </c>
      <c r="DQ5" s="23" t="s">
        <v>93</v>
      </c>
      <c r="DR5" s="23" t="s">
        <v>94</v>
      </c>
      <c r="DS5" s="23" t="s">
        <v>89</v>
      </c>
      <c r="DT5" s="23" t="s">
        <v>84</v>
      </c>
      <c r="DU5" s="23" t="s">
        <v>85</v>
      </c>
      <c r="DV5" s="23" t="s">
        <v>86</v>
      </c>
      <c r="DW5" s="23" t="s">
        <v>87</v>
      </c>
      <c r="DX5" s="23" t="s">
        <v>88</v>
      </c>
      <c r="DY5" s="23" t="s">
        <v>90</v>
      </c>
      <c r="DZ5" s="23" t="s">
        <v>91</v>
      </c>
      <c r="EA5" s="23" t="s">
        <v>92</v>
      </c>
      <c r="EB5" s="23" t="s">
        <v>93</v>
      </c>
      <c r="EC5" s="23" t="s">
        <v>94</v>
      </c>
      <c r="ED5" s="23" t="s">
        <v>89</v>
      </c>
      <c r="EE5" s="23" t="s">
        <v>84</v>
      </c>
      <c r="EF5" s="23" t="s">
        <v>85</v>
      </c>
      <c r="EG5" s="23" t="s">
        <v>86</v>
      </c>
      <c r="EH5" s="23" t="s">
        <v>87</v>
      </c>
      <c r="EI5" s="23" t="s">
        <v>88</v>
      </c>
      <c r="EJ5" s="23" t="s">
        <v>90</v>
      </c>
      <c r="EK5" s="23" t="s">
        <v>91</v>
      </c>
      <c r="EL5" s="23" t="s">
        <v>92</v>
      </c>
      <c r="EM5" s="23" t="s">
        <v>93</v>
      </c>
      <c r="EN5" s="23" t="s">
        <v>94</v>
      </c>
      <c r="EO5" s="23" t="s">
        <v>89</v>
      </c>
    </row>
    <row r="6" spans="1:148" s="13" customFormat="1" x14ac:dyDescent="0.15">
      <c r="A6" s="14" t="s">
        <v>95</v>
      </c>
      <c r="B6" s="19">
        <f t="shared" ref="B6:X6" si="1">B7</f>
        <v>2021</v>
      </c>
      <c r="C6" s="19">
        <f t="shared" si="1"/>
        <v>72095</v>
      </c>
      <c r="D6" s="19">
        <f t="shared" si="1"/>
        <v>46</v>
      </c>
      <c r="E6" s="19">
        <f t="shared" si="1"/>
        <v>17</v>
      </c>
      <c r="F6" s="19">
        <f t="shared" si="1"/>
        <v>1</v>
      </c>
      <c r="G6" s="19">
        <f t="shared" si="1"/>
        <v>0</v>
      </c>
      <c r="H6" s="19" t="str">
        <f t="shared" si="1"/>
        <v>福島県　相馬市</v>
      </c>
      <c r="I6" s="19" t="str">
        <f t="shared" si="1"/>
        <v>法適用</v>
      </c>
      <c r="J6" s="19" t="str">
        <f t="shared" si="1"/>
        <v>下水道事業</v>
      </c>
      <c r="K6" s="19" t="str">
        <f t="shared" si="1"/>
        <v>公共下水道</v>
      </c>
      <c r="L6" s="19" t="str">
        <f t="shared" si="1"/>
        <v>Cd1</v>
      </c>
      <c r="M6" s="19" t="str">
        <f t="shared" si="1"/>
        <v>非設置</v>
      </c>
      <c r="N6" s="24" t="str">
        <f t="shared" si="1"/>
        <v>-</v>
      </c>
      <c r="O6" s="24">
        <f t="shared" si="1"/>
        <v>63.96</v>
      </c>
      <c r="P6" s="24">
        <f t="shared" si="1"/>
        <v>53.16</v>
      </c>
      <c r="Q6" s="24">
        <f t="shared" si="1"/>
        <v>69.94</v>
      </c>
      <c r="R6" s="24">
        <f t="shared" si="1"/>
        <v>2860</v>
      </c>
      <c r="S6" s="24">
        <f t="shared" si="1"/>
        <v>33831</v>
      </c>
      <c r="T6" s="24">
        <f t="shared" si="1"/>
        <v>197.79</v>
      </c>
      <c r="U6" s="24">
        <f t="shared" si="1"/>
        <v>171.05</v>
      </c>
      <c r="V6" s="24">
        <f t="shared" si="1"/>
        <v>17845</v>
      </c>
      <c r="W6" s="24">
        <f t="shared" si="1"/>
        <v>7.92</v>
      </c>
      <c r="X6" s="24">
        <f t="shared" si="1"/>
        <v>2253.16</v>
      </c>
      <c r="Y6" s="28" t="str">
        <f t="shared" ref="Y6:AH6" si="2">IF(Y7="",NA(),Y7)</f>
        <v>-</v>
      </c>
      <c r="Z6" s="28" t="str">
        <f t="shared" si="2"/>
        <v>-</v>
      </c>
      <c r="AA6" s="28" t="str">
        <f t="shared" si="2"/>
        <v>-</v>
      </c>
      <c r="AB6" s="28">
        <f t="shared" si="2"/>
        <v>103.12</v>
      </c>
      <c r="AC6" s="28">
        <f t="shared" si="2"/>
        <v>104.31</v>
      </c>
      <c r="AD6" s="28" t="str">
        <f t="shared" si="2"/>
        <v>-</v>
      </c>
      <c r="AE6" s="28" t="str">
        <f t="shared" si="2"/>
        <v>-</v>
      </c>
      <c r="AF6" s="28" t="str">
        <f t="shared" si="2"/>
        <v>-</v>
      </c>
      <c r="AG6" s="28">
        <f t="shared" si="2"/>
        <v>105.41</v>
      </c>
      <c r="AH6" s="28">
        <f t="shared" si="2"/>
        <v>104.64</v>
      </c>
      <c r="AI6" s="24" t="str">
        <f>IF(AI7="","",IF(AI7="-","【-】","【"&amp;SUBSTITUTE(TEXT(AI7,"#,##0.00"),"-","△")&amp;"】"))</f>
        <v>【107.02】</v>
      </c>
      <c r="AJ6" s="28" t="str">
        <f t="shared" ref="AJ6:AS6" si="3">IF(AJ7="",NA(),AJ7)</f>
        <v>-</v>
      </c>
      <c r="AK6" s="28" t="str">
        <f t="shared" si="3"/>
        <v>-</v>
      </c>
      <c r="AL6" s="28" t="str">
        <f t="shared" si="3"/>
        <v>-</v>
      </c>
      <c r="AM6" s="24">
        <f t="shared" si="3"/>
        <v>0</v>
      </c>
      <c r="AN6" s="24">
        <f t="shared" si="3"/>
        <v>0</v>
      </c>
      <c r="AO6" s="28" t="str">
        <f t="shared" si="3"/>
        <v>-</v>
      </c>
      <c r="AP6" s="28" t="str">
        <f t="shared" si="3"/>
        <v>-</v>
      </c>
      <c r="AQ6" s="28" t="str">
        <f t="shared" si="3"/>
        <v>-</v>
      </c>
      <c r="AR6" s="28">
        <f t="shared" si="3"/>
        <v>25.86</v>
      </c>
      <c r="AS6" s="28">
        <f t="shared" si="3"/>
        <v>25.76</v>
      </c>
      <c r="AT6" s="24" t="str">
        <f>IF(AT7="","",IF(AT7="-","【-】","【"&amp;SUBSTITUTE(TEXT(AT7,"#,##0.00"),"-","△")&amp;"】"))</f>
        <v>【3.09】</v>
      </c>
      <c r="AU6" s="28" t="str">
        <f t="shared" ref="AU6:BD6" si="4">IF(AU7="",NA(),AU7)</f>
        <v>-</v>
      </c>
      <c r="AV6" s="28" t="str">
        <f t="shared" si="4"/>
        <v>-</v>
      </c>
      <c r="AW6" s="28" t="str">
        <f t="shared" si="4"/>
        <v>-</v>
      </c>
      <c r="AX6" s="28">
        <f t="shared" si="4"/>
        <v>13.22</v>
      </c>
      <c r="AY6" s="28">
        <f t="shared" si="4"/>
        <v>23.76</v>
      </c>
      <c r="AZ6" s="28" t="str">
        <f t="shared" si="4"/>
        <v>-</v>
      </c>
      <c r="BA6" s="28" t="str">
        <f t="shared" si="4"/>
        <v>-</v>
      </c>
      <c r="BB6" s="28" t="str">
        <f t="shared" si="4"/>
        <v>-</v>
      </c>
      <c r="BC6" s="28">
        <f t="shared" si="4"/>
        <v>58.23</v>
      </c>
      <c r="BD6" s="28">
        <f t="shared" si="4"/>
        <v>65.56</v>
      </c>
      <c r="BE6" s="24" t="str">
        <f>IF(BE7="","",IF(BE7="-","【-】","【"&amp;SUBSTITUTE(TEXT(BE7,"#,##0.00"),"-","△")&amp;"】"))</f>
        <v>【71.39】</v>
      </c>
      <c r="BF6" s="28" t="str">
        <f t="shared" ref="BF6:BO6" si="5">IF(BF7="",NA(),BF7)</f>
        <v>-</v>
      </c>
      <c r="BG6" s="28" t="str">
        <f t="shared" si="5"/>
        <v>-</v>
      </c>
      <c r="BH6" s="28" t="str">
        <f t="shared" si="5"/>
        <v>-</v>
      </c>
      <c r="BI6" s="28">
        <f t="shared" si="5"/>
        <v>1387.01</v>
      </c>
      <c r="BJ6" s="28">
        <f t="shared" si="5"/>
        <v>1236.1600000000001</v>
      </c>
      <c r="BK6" s="28" t="str">
        <f t="shared" si="5"/>
        <v>-</v>
      </c>
      <c r="BL6" s="28" t="str">
        <f t="shared" si="5"/>
        <v>-</v>
      </c>
      <c r="BM6" s="28" t="str">
        <f t="shared" si="5"/>
        <v>-</v>
      </c>
      <c r="BN6" s="28">
        <f t="shared" si="5"/>
        <v>812.92</v>
      </c>
      <c r="BO6" s="28">
        <f t="shared" si="5"/>
        <v>765.48</v>
      </c>
      <c r="BP6" s="24" t="str">
        <f>IF(BP7="","",IF(BP7="-","【-】","【"&amp;SUBSTITUTE(TEXT(BP7,"#,##0.00"),"-","△")&amp;"】"))</f>
        <v>【669.11】</v>
      </c>
      <c r="BQ6" s="28" t="str">
        <f t="shared" ref="BQ6:BZ6" si="6">IF(BQ7="",NA(),BQ7)</f>
        <v>-</v>
      </c>
      <c r="BR6" s="28" t="str">
        <f t="shared" si="6"/>
        <v>-</v>
      </c>
      <c r="BS6" s="28" t="str">
        <f t="shared" si="6"/>
        <v>-</v>
      </c>
      <c r="BT6" s="28">
        <f t="shared" si="6"/>
        <v>92.01</v>
      </c>
      <c r="BU6" s="28">
        <f t="shared" si="6"/>
        <v>91.88</v>
      </c>
      <c r="BV6" s="28" t="str">
        <f t="shared" si="6"/>
        <v>-</v>
      </c>
      <c r="BW6" s="28" t="str">
        <f t="shared" si="6"/>
        <v>-</v>
      </c>
      <c r="BX6" s="28" t="str">
        <f t="shared" si="6"/>
        <v>-</v>
      </c>
      <c r="BY6" s="28">
        <f t="shared" si="6"/>
        <v>85.4</v>
      </c>
      <c r="BZ6" s="28">
        <f t="shared" si="6"/>
        <v>87.8</v>
      </c>
      <c r="CA6" s="24" t="str">
        <f>IF(CA7="","",IF(CA7="-","【-】","【"&amp;SUBSTITUTE(TEXT(CA7,"#,##0.00"),"-","△")&amp;"】"))</f>
        <v>【99.73】</v>
      </c>
      <c r="CB6" s="28" t="str">
        <f t="shared" ref="CB6:CK6" si="7">IF(CB7="",NA(),CB7)</f>
        <v>-</v>
      </c>
      <c r="CC6" s="28" t="str">
        <f t="shared" si="7"/>
        <v>-</v>
      </c>
      <c r="CD6" s="28" t="str">
        <f t="shared" si="7"/>
        <v>-</v>
      </c>
      <c r="CE6" s="28">
        <f t="shared" si="7"/>
        <v>150</v>
      </c>
      <c r="CF6" s="28">
        <f t="shared" si="7"/>
        <v>150</v>
      </c>
      <c r="CG6" s="28" t="str">
        <f t="shared" si="7"/>
        <v>-</v>
      </c>
      <c r="CH6" s="28" t="str">
        <f t="shared" si="7"/>
        <v>-</v>
      </c>
      <c r="CI6" s="28" t="str">
        <f t="shared" si="7"/>
        <v>-</v>
      </c>
      <c r="CJ6" s="28">
        <f t="shared" si="7"/>
        <v>188.57</v>
      </c>
      <c r="CK6" s="28">
        <f t="shared" si="7"/>
        <v>187.69</v>
      </c>
      <c r="CL6" s="24" t="str">
        <f>IF(CL7="","",IF(CL7="-","【-】","【"&amp;SUBSTITUTE(TEXT(CL7,"#,##0.00"),"-","△")&amp;"】"))</f>
        <v>【134.98】</v>
      </c>
      <c r="CM6" s="28" t="str">
        <f t="shared" ref="CM6:CV6" si="8">IF(CM7="",NA(),CM7)</f>
        <v>-</v>
      </c>
      <c r="CN6" s="28" t="str">
        <f t="shared" si="8"/>
        <v>-</v>
      </c>
      <c r="CO6" s="28" t="str">
        <f t="shared" si="8"/>
        <v>-</v>
      </c>
      <c r="CP6" s="28">
        <f t="shared" si="8"/>
        <v>61.81</v>
      </c>
      <c r="CQ6" s="28">
        <f t="shared" si="8"/>
        <v>57.86</v>
      </c>
      <c r="CR6" s="28" t="str">
        <f t="shared" si="8"/>
        <v>-</v>
      </c>
      <c r="CS6" s="28" t="str">
        <f t="shared" si="8"/>
        <v>-</v>
      </c>
      <c r="CT6" s="28" t="str">
        <f t="shared" si="8"/>
        <v>-</v>
      </c>
      <c r="CU6" s="28">
        <f t="shared" si="8"/>
        <v>55.84</v>
      </c>
      <c r="CV6" s="28">
        <f t="shared" si="8"/>
        <v>55.78</v>
      </c>
      <c r="CW6" s="24" t="str">
        <f>IF(CW7="","",IF(CW7="-","【-】","【"&amp;SUBSTITUTE(TEXT(CW7,"#,##0.00"),"-","△")&amp;"】"))</f>
        <v>【59.99】</v>
      </c>
      <c r="CX6" s="28" t="str">
        <f t="shared" ref="CX6:DG6" si="9">IF(CX7="",NA(),CX7)</f>
        <v>-</v>
      </c>
      <c r="CY6" s="28" t="str">
        <f t="shared" si="9"/>
        <v>-</v>
      </c>
      <c r="CZ6" s="28" t="str">
        <f t="shared" si="9"/>
        <v>-</v>
      </c>
      <c r="DA6" s="28">
        <f t="shared" si="9"/>
        <v>84.51</v>
      </c>
      <c r="DB6" s="28">
        <f t="shared" si="9"/>
        <v>86.32</v>
      </c>
      <c r="DC6" s="28" t="str">
        <f t="shared" si="9"/>
        <v>-</v>
      </c>
      <c r="DD6" s="28" t="str">
        <f t="shared" si="9"/>
        <v>-</v>
      </c>
      <c r="DE6" s="28" t="str">
        <f t="shared" si="9"/>
        <v>-</v>
      </c>
      <c r="DF6" s="28">
        <f t="shared" si="9"/>
        <v>92.34</v>
      </c>
      <c r="DG6" s="28">
        <f t="shared" si="9"/>
        <v>91.78</v>
      </c>
      <c r="DH6" s="24" t="str">
        <f>IF(DH7="","",IF(DH7="-","【-】","【"&amp;SUBSTITUTE(TEXT(DH7,"#,##0.00"),"-","△")&amp;"】"))</f>
        <v>【95.72】</v>
      </c>
      <c r="DI6" s="28" t="str">
        <f t="shared" ref="DI6:DR6" si="10">IF(DI7="",NA(),DI7)</f>
        <v>-</v>
      </c>
      <c r="DJ6" s="28" t="str">
        <f t="shared" si="10"/>
        <v>-</v>
      </c>
      <c r="DK6" s="28" t="str">
        <f t="shared" si="10"/>
        <v>-</v>
      </c>
      <c r="DL6" s="28">
        <f t="shared" si="10"/>
        <v>4.57</v>
      </c>
      <c r="DM6" s="28">
        <f t="shared" si="10"/>
        <v>9.14</v>
      </c>
      <c r="DN6" s="28" t="str">
        <f t="shared" si="10"/>
        <v>-</v>
      </c>
      <c r="DO6" s="28" t="str">
        <f t="shared" si="10"/>
        <v>-</v>
      </c>
      <c r="DP6" s="28" t="str">
        <f t="shared" si="10"/>
        <v>-</v>
      </c>
      <c r="DQ6" s="28">
        <f t="shared" si="10"/>
        <v>25.37</v>
      </c>
      <c r="DR6" s="28">
        <f t="shared" si="10"/>
        <v>26.89</v>
      </c>
      <c r="DS6" s="24" t="str">
        <f>IF(DS7="","",IF(DS7="-","【-】","【"&amp;SUBSTITUTE(TEXT(DS7,"#,##0.00"),"-","△")&amp;"】"))</f>
        <v>【38.17】</v>
      </c>
      <c r="DT6" s="28" t="str">
        <f t="shared" ref="DT6:EC6" si="11">IF(DT7="",NA(),DT7)</f>
        <v>-</v>
      </c>
      <c r="DU6" s="28" t="str">
        <f t="shared" si="11"/>
        <v>-</v>
      </c>
      <c r="DV6" s="28" t="str">
        <f t="shared" si="11"/>
        <v>-</v>
      </c>
      <c r="DW6" s="24">
        <f t="shared" si="11"/>
        <v>0</v>
      </c>
      <c r="DX6" s="24">
        <f t="shared" si="11"/>
        <v>0</v>
      </c>
      <c r="DY6" s="28" t="str">
        <f t="shared" si="11"/>
        <v>-</v>
      </c>
      <c r="DZ6" s="28" t="str">
        <f t="shared" si="11"/>
        <v>-</v>
      </c>
      <c r="EA6" s="28" t="str">
        <f t="shared" si="11"/>
        <v>-</v>
      </c>
      <c r="EB6" s="28">
        <f t="shared" si="11"/>
        <v>0.54</v>
      </c>
      <c r="EC6" s="28">
        <f t="shared" si="11"/>
        <v>0.75</v>
      </c>
      <c r="ED6" s="24" t="str">
        <f>IF(ED7="","",IF(ED7="-","【-】","【"&amp;SUBSTITUTE(TEXT(ED7,"#,##0.00"),"-","△")&amp;"】"))</f>
        <v>【6.54】</v>
      </c>
      <c r="EE6" s="28" t="str">
        <f t="shared" ref="EE6:EN6" si="12">IF(EE7="",NA(),EE7)</f>
        <v>-</v>
      </c>
      <c r="EF6" s="28" t="str">
        <f t="shared" si="12"/>
        <v>-</v>
      </c>
      <c r="EG6" s="28" t="str">
        <f t="shared" si="12"/>
        <v>-</v>
      </c>
      <c r="EH6" s="24">
        <f t="shared" si="12"/>
        <v>0</v>
      </c>
      <c r="EI6" s="24">
        <f t="shared" si="12"/>
        <v>0</v>
      </c>
      <c r="EJ6" s="28" t="str">
        <f t="shared" si="12"/>
        <v>-</v>
      </c>
      <c r="EK6" s="28" t="str">
        <f t="shared" si="12"/>
        <v>-</v>
      </c>
      <c r="EL6" s="28" t="str">
        <f t="shared" si="12"/>
        <v>-</v>
      </c>
      <c r="EM6" s="28">
        <f t="shared" si="12"/>
        <v>0.09</v>
      </c>
      <c r="EN6" s="28">
        <f t="shared" si="12"/>
        <v>0.1</v>
      </c>
      <c r="EO6" s="24" t="str">
        <f>IF(EO7="","",IF(EO7="-","【-】","【"&amp;SUBSTITUTE(TEXT(EO7,"#,##0.00"),"-","△")&amp;"】"))</f>
        <v>【0.24】</v>
      </c>
    </row>
    <row r="7" spans="1:148" s="13" customFormat="1" x14ac:dyDescent="0.15">
      <c r="A7" s="14"/>
      <c r="B7" s="20">
        <v>2021</v>
      </c>
      <c r="C7" s="20">
        <v>72095</v>
      </c>
      <c r="D7" s="20">
        <v>46</v>
      </c>
      <c r="E7" s="20">
        <v>17</v>
      </c>
      <c r="F7" s="20">
        <v>1</v>
      </c>
      <c r="G7" s="20">
        <v>0</v>
      </c>
      <c r="H7" s="20" t="s">
        <v>96</v>
      </c>
      <c r="I7" s="20" t="s">
        <v>97</v>
      </c>
      <c r="J7" s="20" t="s">
        <v>98</v>
      </c>
      <c r="K7" s="20" t="s">
        <v>99</v>
      </c>
      <c r="L7" s="20" t="s">
        <v>77</v>
      </c>
      <c r="M7" s="20" t="s">
        <v>100</v>
      </c>
      <c r="N7" s="25" t="s">
        <v>101</v>
      </c>
      <c r="O7" s="25">
        <v>63.96</v>
      </c>
      <c r="P7" s="25">
        <v>53.16</v>
      </c>
      <c r="Q7" s="25">
        <v>69.94</v>
      </c>
      <c r="R7" s="25">
        <v>2860</v>
      </c>
      <c r="S7" s="25">
        <v>33831</v>
      </c>
      <c r="T7" s="25">
        <v>197.79</v>
      </c>
      <c r="U7" s="25">
        <v>171.05</v>
      </c>
      <c r="V7" s="25">
        <v>17845</v>
      </c>
      <c r="W7" s="25">
        <v>7.92</v>
      </c>
      <c r="X7" s="25">
        <v>2253.16</v>
      </c>
      <c r="Y7" s="25" t="s">
        <v>101</v>
      </c>
      <c r="Z7" s="25" t="s">
        <v>101</v>
      </c>
      <c r="AA7" s="25" t="s">
        <v>101</v>
      </c>
      <c r="AB7" s="25">
        <v>103.12</v>
      </c>
      <c r="AC7" s="25">
        <v>104.31</v>
      </c>
      <c r="AD7" s="25" t="s">
        <v>101</v>
      </c>
      <c r="AE7" s="25" t="s">
        <v>101</v>
      </c>
      <c r="AF7" s="25" t="s">
        <v>101</v>
      </c>
      <c r="AG7" s="25">
        <v>105.41</v>
      </c>
      <c r="AH7" s="25">
        <v>104.64</v>
      </c>
      <c r="AI7" s="25">
        <v>107.02</v>
      </c>
      <c r="AJ7" s="25" t="s">
        <v>101</v>
      </c>
      <c r="AK7" s="25" t="s">
        <v>101</v>
      </c>
      <c r="AL7" s="25" t="s">
        <v>101</v>
      </c>
      <c r="AM7" s="25">
        <v>0</v>
      </c>
      <c r="AN7" s="25">
        <v>0</v>
      </c>
      <c r="AO7" s="25" t="s">
        <v>101</v>
      </c>
      <c r="AP7" s="25" t="s">
        <v>101</v>
      </c>
      <c r="AQ7" s="25" t="s">
        <v>101</v>
      </c>
      <c r="AR7" s="25">
        <v>25.86</v>
      </c>
      <c r="AS7" s="25">
        <v>25.76</v>
      </c>
      <c r="AT7" s="25">
        <v>3.09</v>
      </c>
      <c r="AU7" s="25" t="s">
        <v>101</v>
      </c>
      <c r="AV7" s="25" t="s">
        <v>101</v>
      </c>
      <c r="AW7" s="25" t="s">
        <v>101</v>
      </c>
      <c r="AX7" s="25">
        <v>13.22</v>
      </c>
      <c r="AY7" s="25">
        <v>23.76</v>
      </c>
      <c r="AZ7" s="25" t="s">
        <v>101</v>
      </c>
      <c r="BA7" s="25" t="s">
        <v>101</v>
      </c>
      <c r="BB7" s="25" t="s">
        <v>101</v>
      </c>
      <c r="BC7" s="25">
        <v>58.23</v>
      </c>
      <c r="BD7" s="25">
        <v>65.56</v>
      </c>
      <c r="BE7" s="25">
        <v>71.39</v>
      </c>
      <c r="BF7" s="25" t="s">
        <v>101</v>
      </c>
      <c r="BG7" s="25" t="s">
        <v>101</v>
      </c>
      <c r="BH7" s="25" t="s">
        <v>101</v>
      </c>
      <c r="BI7" s="25">
        <v>1387.01</v>
      </c>
      <c r="BJ7" s="25">
        <v>1236.1600000000001</v>
      </c>
      <c r="BK7" s="25" t="s">
        <v>101</v>
      </c>
      <c r="BL7" s="25" t="s">
        <v>101</v>
      </c>
      <c r="BM7" s="25" t="s">
        <v>101</v>
      </c>
      <c r="BN7" s="25">
        <v>812.92</v>
      </c>
      <c r="BO7" s="25">
        <v>765.48</v>
      </c>
      <c r="BP7" s="25">
        <v>669.11</v>
      </c>
      <c r="BQ7" s="25" t="s">
        <v>101</v>
      </c>
      <c r="BR7" s="25" t="s">
        <v>101</v>
      </c>
      <c r="BS7" s="25" t="s">
        <v>101</v>
      </c>
      <c r="BT7" s="25">
        <v>92.01</v>
      </c>
      <c r="BU7" s="25">
        <v>91.88</v>
      </c>
      <c r="BV7" s="25" t="s">
        <v>101</v>
      </c>
      <c r="BW7" s="25" t="s">
        <v>101</v>
      </c>
      <c r="BX7" s="25" t="s">
        <v>101</v>
      </c>
      <c r="BY7" s="25">
        <v>85.4</v>
      </c>
      <c r="BZ7" s="25">
        <v>87.8</v>
      </c>
      <c r="CA7" s="25">
        <v>99.73</v>
      </c>
      <c r="CB7" s="25" t="s">
        <v>101</v>
      </c>
      <c r="CC7" s="25" t="s">
        <v>101</v>
      </c>
      <c r="CD7" s="25" t="s">
        <v>101</v>
      </c>
      <c r="CE7" s="25">
        <v>150</v>
      </c>
      <c r="CF7" s="25">
        <v>150</v>
      </c>
      <c r="CG7" s="25" t="s">
        <v>101</v>
      </c>
      <c r="CH7" s="25" t="s">
        <v>101</v>
      </c>
      <c r="CI7" s="25" t="s">
        <v>101</v>
      </c>
      <c r="CJ7" s="25">
        <v>188.57</v>
      </c>
      <c r="CK7" s="25">
        <v>187.69</v>
      </c>
      <c r="CL7" s="25">
        <v>134.97999999999999</v>
      </c>
      <c r="CM7" s="25" t="s">
        <v>101</v>
      </c>
      <c r="CN7" s="25" t="s">
        <v>101</v>
      </c>
      <c r="CO7" s="25" t="s">
        <v>101</v>
      </c>
      <c r="CP7" s="25">
        <v>61.81</v>
      </c>
      <c r="CQ7" s="25">
        <v>57.86</v>
      </c>
      <c r="CR7" s="25" t="s">
        <v>101</v>
      </c>
      <c r="CS7" s="25" t="s">
        <v>101</v>
      </c>
      <c r="CT7" s="25" t="s">
        <v>101</v>
      </c>
      <c r="CU7" s="25">
        <v>55.84</v>
      </c>
      <c r="CV7" s="25">
        <v>55.78</v>
      </c>
      <c r="CW7" s="25">
        <v>59.99</v>
      </c>
      <c r="CX7" s="25" t="s">
        <v>101</v>
      </c>
      <c r="CY7" s="25" t="s">
        <v>101</v>
      </c>
      <c r="CZ7" s="25" t="s">
        <v>101</v>
      </c>
      <c r="DA7" s="25">
        <v>84.51</v>
      </c>
      <c r="DB7" s="25">
        <v>86.32</v>
      </c>
      <c r="DC7" s="25" t="s">
        <v>101</v>
      </c>
      <c r="DD7" s="25" t="s">
        <v>101</v>
      </c>
      <c r="DE7" s="25" t="s">
        <v>101</v>
      </c>
      <c r="DF7" s="25">
        <v>92.34</v>
      </c>
      <c r="DG7" s="25">
        <v>91.78</v>
      </c>
      <c r="DH7" s="25">
        <v>95.72</v>
      </c>
      <c r="DI7" s="25" t="s">
        <v>101</v>
      </c>
      <c r="DJ7" s="25" t="s">
        <v>101</v>
      </c>
      <c r="DK7" s="25" t="s">
        <v>101</v>
      </c>
      <c r="DL7" s="25">
        <v>4.57</v>
      </c>
      <c r="DM7" s="25">
        <v>9.14</v>
      </c>
      <c r="DN7" s="25" t="s">
        <v>101</v>
      </c>
      <c r="DO7" s="25" t="s">
        <v>101</v>
      </c>
      <c r="DP7" s="25" t="s">
        <v>101</v>
      </c>
      <c r="DQ7" s="25">
        <v>25.37</v>
      </c>
      <c r="DR7" s="25">
        <v>26.89</v>
      </c>
      <c r="DS7" s="25">
        <v>38.17</v>
      </c>
      <c r="DT7" s="25" t="s">
        <v>101</v>
      </c>
      <c r="DU7" s="25" t="s">
        <v>101</v>
      </c>
      <c r="DV7" s="25" t="s">
        <v>101</v>
      </c>
      <c r="DW7" s="25">
        <v>0</v>
      </c>
      <c r="DX7" s="25">
        <v>0</v>
      </c>
      <c r="DY7" s="25" t="s">
        <v>101</v>
      </c>
      <c r="DZ7" s="25" t="s">
        <v>101</v>
      </c>
      <c r="EA7" s="25" t="s">
        <v>101</v>
      </c>
      <c r="EB7" s="25">
        <v>0.54</v>
      </c>
      <c r="EC7" s="25">
        <v>0.75</v>
      </c>
      <c r="ED7" s="25">
        <v>6.54</v>
      </c>
      <c r="EE7" s="25" t="s">
        <v>101</v>
      </c>
      <c r="EF7" s="25" t="s">
        <v>101</v>
      </c>
      <c r="EG7" s="25" t="s">
        <v>101</v>
      </c>
      <c r="EH7" s="25">
        <v>0</v>
      </c>
      <c r="EI7" s="25">
        <v>0</v>
      </c>
      <c r="EJ7" s="25" t="s">
        <v>101</v>
      </c>
      <c r="EK7" s="25" t="s">
        <v>101</v>
      </c>
      <c r="EL7" s="25" t="s">
        <v>101</v>
      </c>
      <c r="EM7" s="25">
        <v>0.09</v>
      </c>
      <c r="EN7" s="25">
        <v>0.1</v>
      </c>
      <c r="EO7" s="25">
        <v>0.24</v>
      </c>
    </row>
    <row r="8" spans="1:148" x14ac:dyDescent="0.15"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</row>
    <row r="9" spans="1:148" x14ac:dyDescent="0.15">
      <c r="A9" s="15"/>
      <c r="B9" s="15" t="s">
        <v>102</v>
      </c>
      <c r="C9" s="15" t="s">
        <v>103</v>
      </c>
      <c r="D9" s="15" t="s">
        <v>104</v>
      </c>
      <c r="E9" s="15" t="s">
        <v>105</v>
      </c>
      <c r="F9" s="15" t="s">
        <v>106</v>
      </c>
      <c r="R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8" x14ac:dyDescent="0.15">
      <c r="A10" s="15" t="s">
        <v>32</v>
      </c>
      <c r="B10" s="21">
        <f>DATEVALUE($B7+12-B11&amp;"/1/"&amp;B12)</f>
        <v>47119</v>
      </c>
      <c r="C10" s="21">
        <f>DATEVALUE($B7+12-C11&amp;"/1/"&amp;C12)</f>
        <v>47484</v>
      </c>
      <c r="D10" s="22">
        <f>DATEVALUE($B7+12-D11&amp;"/1/"&amp;D12)</f>
        <v>47849</v>
      </c>
      <c r="E10" s="22">
        <f>DATEVALUE($B7+12-E11&amp;"/1/"&amp;E12)</f>
        <v>48215</v>
      </c>
      <c r="F10" s="22">
        <f>DATEVALUE($B7+12-F11&amp;"/1/"&amp;F12)</f>
        <v>48582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107</v>
      </c>
    </row>
    <row r="12" spans="1:148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108</v>
      </c>
    </row>
    <row r="13" spans="1:148" x14ac:dyDescent="0.15">
      <c r="B13" t="s">
        <v>109</v>
      </c>
      <c r="C13" t="s">
        <v>109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宗像雅詞</cp:lastModifiedBy>
  <dcterms:created xsi:type="dcterms:W3CDTF">2023-01-12T23:27:12Z</dcterms:created>
  <dcterms:modified xsi:type="dcterms:W3CDTF">2023-01-31T00:39:38Z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2023-01-26T01:39:08Z</vt:filetime>
  </property>
</Properties>
</file>