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hcentersv\共有\06建設部\8上下水道課\13下水道経理係\下水道\経営指標・経営比較分析表\R04年度(R3決算)\"/>
    </mc:Choice>
  </mc:AlternateContent>
  <xr:revisionPtr revIDLastSave="0" documentId="13_ncr:1_{CBBD4088-9CE9-4764-B19E-EE8BDE88B8C1}" xr6:coauthVersionLast="47" xr6:coauthVersionMax="47" xr10:uidLastSave="{00000000-0000-0000-0000-000000000000}"/>
  <workbookProtection workbookAlgorithmName="SHA-512" workbookHashValue="mFdyu3Ms+J7YSi2bsgW92ht64/rdSogap5tXCirS53vBCzaBz1+PcdZrfBG4nI5JtC1v7w6sJhBhuyced9r/fw==" workbookSaltValue="S/vKEAYCN5yuzjHSzHQ94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H85" i="4"/>
  <c r="G85" i="4"/>
  <c r="BB10" i="4"/>
  <c r="AD10" i="4"/>
  <c r="W10" i="4"/>
  <c r="P10" i="4"/>
  <c r="BB8" i="4"/>
  <c r="AT8" i="4"/>
  <c r="AD8" i="4"/>
  <c r="W8" i="4"/>
  <c r="B8" i="4"/>
  <c r="B6" i="4"/>
</calcChain>
</file>

<file path=xl/sharedStrings.xml><?xml version="1.0" encoding="utf-8"?>
<sst xmlns="http://schemas.openxmlformats.org/spreadsheetml/2006/main" count="236" uniqueCount="117">
  <si>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</si>
  <si>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</si>
  <si>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</si>
  <si>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</si>
  <si>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</si>
  <si>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</si>
  <si>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</si>
  <si>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</si>
  <si>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</si>
  <si>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</si>
  <si>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</si>
  <si>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</si>
  <si>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</si>
  <si>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</si>
  <si>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</si>
  <si>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</si>
  <si>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</si>
  <si>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</si>
  <si>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</si>
  <si>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</si>
  <si>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</si>
  <si>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</si>
  <si>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</si>
  <si>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</si>
  <si>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</si>
  <si>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</si>
  <si>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</si>
  <si>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</si>
  <si>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</si>
  <si>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</si>
  <si>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</si>
  <si>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</si>
  <si>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</si>
  <si>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</si>
  <si>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</si>
  <si>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</si>
  <si>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</si>
  <si>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</si>
  <si>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</si>
  <si>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</si>
  <si>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</si>
  <si>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</si>
  <si>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</si>
  <si>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</si>
  <si>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</si>
  <si>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</si>
  <si>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</si>
  <si>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</si>
  <si>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</si>
  <si>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</si>
  <si>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</si>
  <si>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</si>
  <si>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</si>
  <si>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</si>
  <si>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</si>
  <si>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</si>
  <si>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</si>
  <si>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</si>
  <si>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</si>
  <si>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</si>
  <si>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</si>
  <si>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</si>
  <si>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</si>
  <si>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</si>
  <si>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</si>
  <si>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</si>
  <si>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</si>
  <si>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</si>
  <si>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</si>
  <si>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</si>
  <si>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</si>
  <si>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</si>
  <si>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</si>
  <si>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</si>
  <si>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</si>
  <si>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</si>
  <si>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</si>
  <si>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</si>
  <si>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</si>
  <si>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</si>
  <si>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</si>
  <si>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</si>
  <si>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</si>
  <si>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</si>
  <si>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</si>
  <si>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</si>
  <si>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</si>
  <si>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</si>
  <si>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</si>
  <si>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</si>
  <si>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</si>
  <si>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</si>
  <si>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</si>
  <si>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</si>
  <si>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</si>
  <si>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</si>
  <si>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</si>
  <si>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</si>
  <si>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</si>
  <si>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</si>
  <si>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</si>
  <si>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</si>
  <si>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</si>
  <si>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</si>
  <si>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</si>
  <si>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</si>
  <si>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</si>
  <si>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</si>
  <si>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</si>
  <si>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</si>
  <si>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</si>
  <si>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</si>
  <si>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</si>
  <si>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</si>
  <si>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平成10年度供用開始のため耐用年数を経過した管渠はないことから、管渠老朽化率・管渠改善率ともに０％です。
　今後の老朽化に備えるため、ストックマネジメントに取組み、予防保全型維持管理を適切に行い、維持管理経費の節減や経費の平準化に努めます。</t>
    <phoneticPr fontId="4"/>
  </si>
  <si>
    <t>　処理区域内の管渠の整備はほぼ完了に近い状況となっていますが、人口減少など社会動態の変化に伴う使用料収入の減少が予想されます。
　今後は、健全な下水道事業の運営を継続するため、計画的かつ合理的な経営を行うことにより、経営基盤の強化と財政マネジメントの向上を図ります。</t>
    <phoneticPr fontId="4"/>
  </si>
  <si>
    <t>　収益的支出に対して不足する分は一般会計からの繰入金で補填しているため、欠損金はありません。
　企業債残高対事業規模比率は類似団体の平均値に比べると高い比率となっていますが、処理区域内の管渠の整備はほぼ終了に近い状態のため、比率は年々下がっています。
　水洗化率は徐々に伸びてはいますが、経費回収率の改善までには至っておりません。
　平成10年に供用開始し、管渠の整備を進めながら接続率の増加についても推進してきましたが、今後も下水道への接続推進、効率的な汚水処理の実施と維持管理経費の節減に努めます。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</si>
</sst>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34-4527-BC49-B58DDF1A7FE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1.65</c:v>
                </c:pt>
                <c:pt idx="4">
                  <c:v>0.14000000000000001</c:v>
                </c:pt>
              </c:numCache>
            </c:numRef>
          </c:val>
          <c:smooth val="0"/>
          <c:extLst>
            <c:ext xmlns:c16="http://schemas.microsoft.com/office/drawing/2014/chart" uri="{C3380CC4-5D6E-409C-BE32-E72D297353CC}">
              <c16:uniqueId val="{00000001-3934-4527-BC49-B58DDF1A7FE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71-4286-94FA-47B3F2BA586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50.53</c:v>
                </c:pt>
                <c:pt idx="4">
                  <c:v>51.42</c:v>
                </c:pt>
              </c:numCache>
            </c:numRef>
          </c:val>
          <c:smooth val="0"/>
          <c:extLst>
            <c:ext xmlns:c16="http://schemas.microsoft.com/office/drawing/2014/chart" uri="{C3380CC4-5D6E-409C-BE32-E72D297353CC}">
              <c16:uniqueId val="{00000001-4F71-4286-94FA-47B3F2BA586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65.63</c:v>
                </c:pt>
                <c:pt idx="1">
                  <c:v>67.75</c:v>
                </c:pt>
                <c:pt idx="2">
                  <c:v>68.98</c:v>
                </c:pt>
                <c:pt idx="3">
                  <c:v>72.510000000000005</c:v>
                </c:pt>
                <c:pt idx="4">
                  <c:v>73.95</c:v>
                </c:pt>
              </c:numCache>
            </c:numRef>
          </c:val>
          <c:extLst>
            <c:ext xmlns:c16="http://schemas.microsoft.com/office/drawing/2014/chart" uri="{C3380CC4-5D6E-409C-BE32-E72D297353CC}">
              <c16:uniqueId val="{00000000-A7DB-40CB-969B-0547072D7A1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82.08</c:v>
                </c:pt>
                <c:pt idx="4">
                  <c:v>81.34</c:v>
                </c:pt>
              </c:numCache>
            </c:numRef>
          </c:val>
          <c:smooth val="0"/>
          <c:extLst>
            <c:ext xmlns:c16="http://schemas.microsoft.com/office/drawing/2014/chart" uri="{C3380CC4-5D6E-409C-BE32-E72D297353CC}">
              <c16:uniqueId val="{00000001-A7DB-40CB-969B-0547072D7A1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c:v>
                </c:pt>
                <c:pt idx="1">
                  <c:v>100</c:v>
                </c:pt>
                <c:pt idx="2">
                  <c:v>100</c:v>
                </c:pt>
                <c:pt idx="3">
                  <c:v>100.33</c:v>
                </c:pt>
                <c:pt idx="4">
                  <c:v>100</c:v>
                </c:pt>
              </c:numCache>
            </c:numRef>
          </c:val>
          <c:extLst>
            <c:ext xmlns:c16="http://schemas.microsoft.com/office/drawing/2014/chart" uri="{C3380CC4-5D6E-409C-BE32-E72D297353CC}">
              <c16:uniqueId val="{00000000-6086-4AE4-B282-1497672FE71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108.11</c:v>
                </c:pt>
                <c:pt idx="1">
                  <c:v>104.14</c:v>
                </c:pt>
                <c:pt idx="2">
                  <c:v>106.57</c:v>
                </c:pt>
                <c:pt idx="3">
                  <c:v>107.21</c:v>
                </c:pt>
                <c:pt idx="4">
                  <c:v>107.08</c:v>
                </c:pt>
              </c:numCache>
            </c:numRef>
          </c:val>
          <c:smooth val="0"/>
          <c:extLst>
            <c:ext xmlns:c16="http://schemas.microsoft.com/office/drawing/2014/chart" uri="{C3380CC4-5D6E-409C-BE32-E72D297353CC}">
              <c16:uniqueId val="{00000001-6086-4AE4-B282-1497672FE71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27.13</c:v>
                </c:pt>
                <c:pt idx="1">
                  <c:v>28.93</c:v>
                </c:pt>
                <c:pt idx="2">
                  <c:v>30.63</c:v>
                </c:pt>
                <c:pt idx="3">
                  <c:v>25.96</c:v>
                </c:pt>
                <c:pt idx="4">
                  <c:v>28.02</c:v>
                </c:pt>
              </c:numCache>
            </c:numRef>
          </c:val>
          <c:extLst>
            <c:ext xmlns:c16="http://schemas.microsoft.com/office/drawing/2014/chart" uri="{C3380CC4-5D6E-409C-BE32-E72D297353CC}">
              <c16:uniqueId val="{00000000-054F-4F31-88BF-6F91B7BFD46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21.16</c:v>
                </c:pt>
                <c:pt idx="1">
                  <c:v>15.95</c:v>
                </c:pt>
                <c:pt idx="2">
                  <c:v>15.85</c:v>
                </c:pt>
                <c:pt idx="3">
                  <c:v>12.7</c:v>
                </c:pt>
                <c:pt idx="4">
                  <c:v>14.65</c:v>
                </c:pt>
              </c:numCache>
            </c:numRef>
          </c:val>
          <c:smooth val="0"/>
          <c:extLst>
            <c:ext xmlns:c16="http://schemas.microsoft.com/office/drawing/2014/chart" uri="{C3380CC4-5D6E-409C-BE32-E72D297353CC}">
              <c16:uniqueId val="{00000001-054F-4F31-88BF-6F91B7BFD46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88-47F3-93F8-79CA8410712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c:v>
                </c:pt>
              </c:numCache>
            </c:numRef>
          </c:val>
          <c:smooth val="0"/>
          <c:extLst>
            <c:ext xmlns:c16="http://schemas.microsoft.com/office/drawing/2014/chart" uri="{C3380CC4-5D6E-409C-BE32-E72D297353CC}">
              <c16:uniqueId val="{00000001-F388-47F3-93F8-79CA8410712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D9-458A-9381-FF6C8BD68CC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86.54</c:v>
                </c:pt>
                <c:pt idx="1">
                  <c:v>73.180000000000007</c:v>
                </c:pt>
                <c:pt idx="2">
                  <c:v>53.44</c:v>
                </c:pt>
                <c:pt idx="3">
                  <c:v>43.71</c:v>
                </c:pt>
                <c:pt idx="4">
                  <c:v>45.94</c:v>
                </c:pt>
              </c:numCache>
            </c:numRef>
          </c:val>
          <c:smooth val="0"/>
          <c:extLst>
            <c:ext xmlns:c16="http://schemas.microsoft.com/office/drawing/2014/chart" uri="{C3380CC4-5D6E-409C-BE32-E72D297353CC}">
              <c16:uniqueId val="{00000001-30D9-458A-9381-FF6C8BD68CC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222.59</c:v>
                </c:pt>
                <c:pt idx="1">
                  <c:v>178.86</c:v>
                </c:pt>
                <c:pt idx="2">
                  <c:v>155.44999999999999</c:v>
                </c:pt>
                <c:pt idx="3">
                  <c:v>91.04</c:v>
                </c:pt>
                <c:pt idx="4">
                  <c:v>65.36</c:v>
                </c:pt>
              </c:numCache>
            </c:numRef>
          </c:val>
          <c:extLst>
            <c:ext xmlns:c16="http://schemas.microsoft.com/office/drawing/2014/chart" uri="{C3380CC4-5D6E-409C-BE32-E72D297353CC}">
              <c16:uniqueId val="{00000000-82A9-4A49-93D6-451F5F2E189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62.25</c:v>
                </c:pt>
                <c:pt idx="1">
                  <c:v>52.32</c:v>
                </c:pt>
                <c:pt idx="2">
                  <c:v>47.03</c:v>
                </c:pt>
                <c:pt idx="3">
                  <c:v>40.67</c:v>
                </c:pt>
                <c:pt idx="4">
                  <c:v>47.7</c:v>
                </c:pt>
              </c:numCache>
            </c:numRef>
          </c:val>
          <c:smooth val="0"/>
          <c:extLst>
            <c:ext xmlns:c16="http://schemas.microsoft.com/office/drawing/2014/chart" uri="{C3380CC4-5D6E-409C-BE32-E72D297353CC}">
              <c16:uniqueId val="{00000001-82A9-4A49-93D6-451F5F2E189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2390.42</c:v>
                </c:pt>
                <c:pt idx="1">
                  <c:v>2239.41</c:v>
                </c:pt>
                <c:pt idx="2">
                  <c:v>2061.94</c:v>
                </c:pt>
                <c:pt idx="3">
                  <c:v>1827.65</c:v>
                </c:pt>
                <c:pt idx="4">
                  <c:v>1643.51</c:v>
                </c:pt>
              </c:numCache>
            </c:numRef>
          </c:val>
          <c:extLst>
            <c:ext xmlns:c16="http://schemas.microsoft.com/office/drawing/2014/chart" uri="{C3380CC4-5D6E-409C-BE32-E72D297353CC}">
              <c16:uniqueId val="{00000000-916C-4780-A1C7-3DCE9904F3A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1050.51</c:v>
                </c:pt>
                <c:pt idx="4">
                  <c:v>1102.01</c:v>
                </c:pt>
              </c:numCache>
            </c:numRef>
          </c:val>
          <c:smooth val="0"/>
          <c:extLst>
            <c:ext xmlns:c16="http://schemas.microsoft.com/office/drawing/2014/chart" uri="{C3380CC4-5D6E-409C-BE32-E72D297353CC}">
              <c16:uniqueId val="{00000001-916C-4780-A1C7-3DCE9904F3A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59.57</c:v>
                </c:pt>
                <c:pt idx="1">
                  <c:v>60.63</c:v>
                </c:pt>
                <c:pt idx="2">
                  <c:v>63.88</c:v>
                </c:pt>
                <c:pt idx="3">
                  <c:v>58.63</c:v>
                </c:pt>
                <c:pt idx="4">
                  <c:v>58.18</c:v>
                </c:pt>
              </c:numCache>
            </c:numRef>
          </c:val>
          <c:extLst>
            <c:ext xmlns:c16="http://schemas.microsoft.com/office/drawing/2014/chart" uri="{C3380CC4-5D6E-409C-BE32-E72D297353CC}">
              <c16:uniqueId val="{00000000-7A76-4395-9C76-169C19C91BD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82.65</c:v>
                </c:pt>
                <c:pt idx="4">
                  <c:v>82.55</c:v>
                </c:pt>
              </c:numCache>
            </c:numRef>
          </c:val>
          <c:smooth val="0"/>
          <c:extLst>
            <c:ext xmlns:c16="http://schemas.microsoft.com/office/drawing/2014/chart" uri="{C3380CC4-5D6E-409C-BE32-E72D297353CC}">
              <c16:uniqueId val="{00000001-7A76-4395-9C76-169C19C91BD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238.31</c:v>
                </c:pt>
                <c:pt idx="1">
                  <c:v>233.27</c:v>
                </c:pt>
                <c:pt idx="2">
                  <c:v>221.37</c:v>
                </c:pt>
                <c:pt idx="3">
                  <c:v>250.71</c:v>
                </c:pt>
                <c:pt idx="4">
                  <c:v>252.94</c:v>
                </c:pt>
              </c:numCache>
            </c:numRef>
          </c:val>
          <c:extLst>
            <c:ext xmlns:c16="http://schemas.microsoft.com/office/drawing/2014/chart" uri="{C3380CC4-5D6E-409C-BE32-E72D297353CC}">
              <c16:uniqueId val="{00000000-B97F-477A-A204-28352B9DDD7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186.3</c:v>
                </c:pt>
                <c:pt idx="4">
                  <c:v>188.38</c:v>
                </c:pt>
              </c:numCache>
            </c:numRef>
          </c:val>
          <c:smooth val="0"/>
          <c:extLst>
            <c:ext xmlns:c16="http://schemas.microsoft.com/office/drawing/2014/chart" uri="{C3380CC4-5D6E-409C-BE32-E72D297353CC}">
              <c16:uniqueId val="{00000001-B97F-477A-A204-28352B9DDD7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二本松市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Cc2</v>
      </c>
      <c r="X8" s="35"/>
      <c r="Y8" s="35"/>
      <c r="Z8" s="35"/>
      <c r="AA8" s="35"/>
      <c r="AB8" s="35"/>
      <c r="AC8" s="35"/>
      <c r="AD8" s="36" t="str">
        <f>データ!$M$6</f>
        <v>非設置</v>
      </c>
      <c r="AE8" s="36"/>
      <c r="AF8" s="36"/>
      <c r="AG8" s="36"/>
      <c r="AH8" s="36"/>
      <c r="AI8" s="36"/>
      <c r="AJ8" s="36"/>
      <c r="AK8" s="3"/>
      <c r="AL8" s="37">
        <f>データ!S6</f>
        <v>52892</v>
      </c>
      <c r="AM8" s="37"/>
      <c r="AN8" s="37"/>
      <c r="AO8" s="37"/>
      <c r="AP8" s="37"/>
      <c r="AQ8" s="37"/>
      <c r="AR8" s="37"/>
      <c r="AS8" s="37"/>
      <c r="AT8" s="38">
        <f>データ!T6</f>
        <v>344.42</v>
      </c>
      <c r="AU8" s="38"/>
      <c r="AV8" s="38"/>
      <c r="AW8" s="38"/>
      <c r="AX8" s="38"/>
      <c r="AY8" s="38"/>
      <c r="AZ8" s="38"/>
      <c r="BA8" s="38"/>
      <c r="BB8" s="38">
        <f>データ!U6</f>
        <v>153.57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65.83</v>
      </c>
      <c r="J10" s="38"/>
      <c r="K10" s="38"/>
      <c r="L10" s="38"/>
      <c r="M10" s="38"/>
      <c r="N10" s="38"/>
      <c r="O10" s="38"/>
      <c r="P10" s="38">
        <f>データ!P6</f>
        <v>34.81</v>
      </c>
      <c r="Q10" s="38"/>
      <c r="R10" s="38"/>
      <c r="S10" s="38"/>
      <c r="T10" s="38"/>
      <c r="U10" s="38"/>
      <c r="V10" s="38"/>
      <c r="W10" s="38">
        <f>データ!Q6</f>
        <v>98.9</v>
      </c>
      <c r="X10" s="38"/>
      <c r="Y10" s="38"/>
      <c r="Z10" s="38"/>
      <c r="AA10" s="38"/>
      <c r="AB10" s="38"/>
      <c r="AC10" s="38"/>
      <c r="AD10" s="37">
        <f>データ!R6</f>
        <v>2200</v>
      </c>
      <c r="AE10" s="37"/>
      <c r="AF10" s="37"/>
      <c r="AG10" s="37"/>
      <c r="AH10" s="37"/>
      <c r="AI10" s="37"/>
      <c r="AJ10" s="37"/>
      <c r="AK10" s="2"/>
      <c r="AL10" s="37">
        <f>データ!V6</f>
        <v>18291</v>
      </c>
      <c r="AM10" s="37"/>
      <c r="AN10" s="37"/>
      <c r="AO10" s="37"/>
      <c r="AP10" s="37"/>
      <c r="AQ10" s="37"/>
      <c r="AR10" s="37"/>
      <c r="AS10" s="37"/>
      <c r="AT10" s="38">
        <f>データ!W6</f>
        <v>6.41</v>
      </c>
      <c r="AU10" s="38"/>
      <c r="AV10" s="38"/>
      <c r="AW10" s="38"/>
      <c r="AX10" s="38"/>
      <c r="AY10" s="38"/>
      <c r="AZ10" s="38"/>
      <c r="BA10" s="38"/>
      <c r="BB10" s="38">
        <f>データ!X6</f>
        <v>2853.51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kXhinvIfHxv9GpF2kV5qPJ8YqDXHdyhUJl3ay6icvuFA7u2E9XS4b0//jpn+e9q4pbbTrfhcBEiruSvdhYd6GQ==" saltValue="X2K8Ml+vFaIo5S8zxDzjr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72109</v>
      </c>
      <c r="D6" s="19">
        <f t="shared" si="3"/>
        <v>46</v>
      </c>
      <c r="E6" s="19">
        <f t="shared" si="3"/>
        <v>17</v>
      </c>
      <c r="F6" s="19">
        <f t="shared" si="3"/>
        <v>1</v>
      </c>
      <c r="G6" s="19">
        <f t="shared" si="3"/>
        <v>0</v>
      </c>
      <c r="H6" s="19" t="str">
        <f t="shared" si="3"/>
        <v>福島県　二本松市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65.83</v>
      </c>
      <c r="P6" s="20">
        <f t="shared" si="3"/>
        <v>34.81</v>
      </c>
      <c r="Q6" s="20">
        <f t="shared" si="3"/>
        <v>98.9</v>
      </c>
      <c r="R6" s="20">
        <f t="shared" si="3"/>
        <v>2200</v>
      </c>
      <c r="S6" s="20">
        <f t="shared" si="3"/>
        <v>52892</v>
      </c>
      <c r="T6" s="20">
        <f t="shared" si="3"/>
        <v>344.42</v>
      </c>
      <c r="U6" s="20">
        <f t="shared" si="3"/>
        <v>153.57</v>
      </c>
      <c r="V6" s="20">
        <f t="shared" si="3"/>
        <v>18291</v>
      </c>
      <c r="W6" s="20">
        <f t="shared" si="3"/>
        <v>6.41</v>
      </c>
      <c r="X6" s="20">
        <f t="shared" si="3"/>
        <v>2853.51</v>
      </c>
      <c r="Y6" s="21">
        <f>IF(Y7="",NA(),Y7)</f>
        <v>100</v>
      </c>
      <c r="Z6" s="21">
        <f t="shared" ref="Z6:AH6" si="4">IF(Z7="",NA(),Z7)</f>
        <v>100</v>
      </c>
      <c r="AA6" s="21">
        <f t="shared" si="4"/>
        <v>100</v>
      </c>
      <c r="AB6" s="21">
        <f t="shared" si="4"/>
        <v>100.33</v>
      </c>
      <c r="AC6" s="21">
        <f t="shared" si="4"/>
        <v>100</v>
      </c>
      <c r="AD6" s="21">
        <f t="shared" si="4"/>
        <v>108.11</v>
      </c>
      <c r="AE6" s="21">
        <f t="shared" si="4"/>
        <v>104.14</v>
      </c>
      <c r="AF6" s="21">
        <f t="shared" si="4"/>
        <v>106.57</v>
      </c>
      <c r="AG6" s="21">
        <f t="shared" si="4"/>
        <v>107.21</v>
      </c>
      <c r="AH6" s="21">
        <f t="shared" si="4"/>
        <v>107.08</v>
      </c>
      <c r="AI6" s="20" t="str">
        <f>IF(AI7="","",IF(AI7="-","【-】","【"&amp;SUBSTITUTE(TEXT(AI7,"#,##0.00"),"-","△")&amp;"】"))</f>
        <v>【107.02】</v>
      </c>
      <c r="AJ6" s="20">
        <f>IF(AJ7="",NA(),AJ7)</f>
        <v>0</v>
      </c>
      <c r="AK6" s="20">
        <f t="shared" ref="AK6:AS6" si="5">IF(AK7="",NA(),AK7)</f>
        <v>0</v>
      </c>
      <c r="AL6" s="20">
        <f t="shared" si="5"/>
        <v>0</v>
      </c>
      <c r="AM6" s="20">
        <f t="shared" si="5"/>
        <v>0</v>
      </c>
      <c r="AN6" s="20">
        <f t="shared" si="5"/>
        <v>0</v>
      </c>
      <c r="AO6" s="21">
        <f t="shared" si="5"/>
        <v>86.54</v>
      </c>
      <c r="AP6" s="21">
        <f t="shared" si="5"/>
        <v>73.180000000000007</v>
      </c>
      <c r="AQ6" s="21">
        <f t="shared" si="5"/>
        <v>53.44</v>
      </c>
      <c r="AR6" s="21">
        <f t="shared" si="5"/>
        <v>43.71</v>
      </c>
      <c r="AS6" s="21">
        <f t="shared" si="5"/>
        <v>45.94</v>
      </c>
      <c r="AT6" s="20" t="str">
        <f>IF(AT7="","",IF(AT7="-","【-】","【"&amp;SUBSTITUTE(TEXT(AT7,"#,##0.00"),"-","△")&amp;"】"))</f>
        <v>【3.09】</v>
      </c>
      <c r="AU6" s="21">
        <f>IF(AU7="",NA(),AU7)</f>
        <v>222.59</v>
      </c>
      <c r="AV6" s="21">
        <f t="shared" ref="AV6:BD6" si="6">IF(AV7="",NA(),AV7)</f>
        <v>178.86</v>
      </c>
      <c r="AW6" s="21">
        <f t="shared" si="6"/>
        <v>155.44999999999999</v>
      </c>
      <c r="AX6" s="21">
        <f t="shared" si="6"/>
        <v>91.04</v>
      </c>
      <c r="AY6" s="21">
        <f t="shared" si="6"/>
        <v>65.36</v>
      </c>
      <c r="AZ6" s="21">
        <f t="shared" si="6"/>
        <v>62.25</v>
      </c>
      <c r="BA6" s="21">
        <f t="shared" si="6"/>
        <v>52.32</v>
      </c>
      <c r="BB6" s="21">
        <f t="shared" si="6"/>
        <v>47.03</v>
      </c>
      <c r="BC6" s="21">
        <f t="shared" si="6"/>
        <v>40.67</v>
      </c>
      <c r="BD6" s="21">
        <f t="shared" si="6"/>
        <v>47.7</v>
      </c>
      <c r="BE6" s="20" t="str">
        <f>IF(BE7="","",IF(BE7="-","【-】","【"&amp;SUBSTITUTE(TEXT(BE7,"#,##0.00"),"-","△")&amp;"】"))</f>
        <v>【71.39】</v>
      </c>
      <c r="BF6" s="21">
        <f>IF(BF7="",NA(),BF7)</f>
        <v>2390.42</v>
      </c>
      <c r="BG6" s="21">
        <f t="shared" ref="BG6:BO6" si="7">IF(BG7="",NA(),BG7)</f>
        <v>2239.41</v>
      </c>
      <c r="BH6" s="21">
        <f t="shared" si="7"/>
        <v>2061.94</v>
      </c>
      <c r="BI6" s="21">
        <f t="shared" si="7"/>
        <v>1827.65</v>
      </c>
      <c r="BJ6" s="21">
        <f t="shared" si="7"/>
        <v>1643.51</v>
      </c>
      <c r="BK6" s="21">
        <f t="shared" si="7"/>
        <v>966.33</v>
      </c>
      <c r="BL6" s="21">
        <f t="shared" si="7"/>
        <v>958.81</v>
      </c>
      <c r="BM6" s="21">
        <f t="shared" si="7"/>
        <v>1001.3</v>
      </c>
      <c r="BN6" s="21">
        <f t="shared" si="7"/>
        <v>1050.51</v>
      </c>
      <c r="BO6" s="21">
        <f t="shared" si="7"/>
        <v>1102.01</v>
      </c>
      <c r="BP6" s="20" t="str">
        <f>IF(BP7="","",IF(BP7="-","【-】","【"&amp;SUBSTITUTE(TEXT(BP7,"#,##0.00"),"-","△")&amp;"】"))</f>
        <v>【669.11】</v>
      </c>
      <c r="BQ6" s="21">
        <f>IF(BQ7="",NA(),BQ7)</f>
        <v>59.57</v>
      </c>
      <c r="BR6" s="21">
        <f t="shared" ref="BR6:BZ6" si="8">IF(BR7="",NA(),BR7)</f>
        <v>60.63</v>
      </c>
      <c r="BS6" s="21">
        <f t="shared" si="8"/>
        <v>63.88</v>
      </c>
      <c r="BT6" s="21">
        <f t="shared" si="8"/>
        <v>58.63</v>
      </c>
      <c r="BU6" s="21">
        <f t="shared" si="8"/>
        <v>58.18</v>
      </c>
      <c r="BV6" s="21">
        <f t="shared" si="8"/>
        <v>81.739999999999995</v>
      </c>
      <c r="BW6" s="21">
        <f t="shared" si="8"/>
        <v>82.88</v>
      </c>
      <c r="BX6" s="21">
        <f t="shared" si="8"/>
        <v>81.88</v>
      </c>
      <c r="BY6" s="21">
        <f t="shared" si="8"/>
        <v>82.65</v>
      </c>
      <c r="BZ6" s="21">
        <f t="shared" si="8"/>
        <v>82.55</v>
      </c>
      <c r="CA6" s="20" t="str">
        <f>IF(CA7="","",IF(CA7="-","【-】","【"&amp;SUBSTITUTE(TEXT(CA7,"#,##0.00"),"-","△")&amp;"】"))</f>
        <v>【99.73】</v>
      </c>
      <c r="CB6" s="21">
        <f>IF(CB7="",NA(),CB7)</f>
        <v>238.31</v>
      </c>
      <c r="CC6" s="21">
        <f t="shared" ref="CC6:CK6" si="9">IF(CC7="",NA(),CC7)</f>
        <v>233.27</v>
      </c>
      <c r="CD6" s="21">
        <f t="shared" si="9"/>
        <v>221.37</v>
      </c>
      <c r="CE6" s="21">
        <f t="shared" si="9"/>
        <v>250.71</v>
      </c>
      <c r="CF6" s="21">
        <f t="shared" si="9"/>
        <v>252.94</v>
      </c>
      <c r="CG6" s="21">
        <f t="shared" si="9"/>
        <v>194.31</v>
      </c>
      <c r="CH6" s="21">
        <f t="shared" si="9"/>
        <v>190.99</v>
      </c>
      <c r="CI6" s="21">
        <f t="shared" si="9"/>
        <v>187.55</v>
      </c>
      <c r="CJ6" s="21">
        <f t="shared" si="9"/>
        <v>186.3</v>
      </c>
      <c r="CK6" s="21">
        <f t="shared" si="9"/>
        <v>188.38</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53.5</v>
      </c>
      <c r="CS6" s="21">
        <f t="shared" si="10"/>
        <v>52.58</v>
      </c>
      <c r="CT6" s="21">
        <f t="shared" si="10"/>
        <v>50.94</v>
      </c>
      <c r="CU6" s="21">
        <f t="shared" si="10"/>
        <v>50.53</v>
      </c>
      <c r="CV6" s="21">
        <f t="shared" si="10"/>
        <v>51.42</v>
      </c>
      <c r="CW6" s="20" t="str">
        <f>IF(CW7="","",IF(CW7="-","【-】","【"&amp;SUBSTITUTE(TEXT(CW7,"#,##0.00"),"-","△")&amp;"】"))</f>
        <v>【59.99】</v>
      </c>
      <c r="CX6" s="21">
        <f>IF(CX7="",NA(),CX7)</f>
        <v>65.63</v>
      </c>
      <c r="CY6" s="21">
        <f t="shared" ref="CY6:DG6" si="11">IF(CY7="",NA(),CY7)</f>
        <v>67.75</v>
      </c>
      <c r="CZ6" s="21">
        <f t="shared" si="11"/>
        <v>68.98</v>
      </c>
      <c r="DA6" s="21">
        <f t="shared" si="11"/>
        <v>72.510000000000005</v>
      </c>
      <c r="DB6" s="21">
        <f t="shared" si="11"/>
        <v>73.95</v>
      </c>
      <c r="DC6" s="21">
        <f t="shared" si="11"/>
        <v>83.51</v>
      </c>
      <c r="DD6" s="21">
        <f t="shared" si="11"/>
        <v>83.02</v>
      </c>
      <c r="DE6" s="21">
        <f t="shared" si="11"/>
        <v>82.55</v>
      </c>
      <c r="DF6" s="21">
        <f t="shared" si="11"/>
        <v>82.08</v>
      </c>
      <c r="DG6" s="21">
        <f t="shared" si="11"/>
        <v>81.34</v>
      </c>
      <c r="DH6" s="20" t="str">
        <f>IF(DH7="","",IF(DH7="-","【-】","【"&amp;SUBSTITUTE(TEXT(DH7,"#,##0.00"),"-","△")&amp;"】"))</f>
        <v>【95.72】</v>
      </c>
      <c r="DI6" s="21">
        <f>IF(DI7="",NA(),DI7)</f>
        <v>27.13</v>
      </c>
      <c r="DJ6" s="21">
        <f t="shared" ref="DJ6:DR6" si="12">IF(DJ7="",NA(),DJ7)</f>
        <v>28.93</v>
      </c>
      <c r="DK6" s="21">
        <f t="shared" si="12"/>
        <v>30.63</v>
      </c>
      <c r="DL6" s="21">
        <f t="shared" si="12"/>
        <v>25.96</v>
      </c>
      <c r="DM6" s="21">
        <f t="shared" si="12"/>
        <v>28.02</v>
      </c>
      <c r="DN6" s="21">
        <f t="shared" si="12"/>
        <v>21.16</v>
      </c>
      <c r="DO6" s="21">
        <f t="shared" si="12"/>
        <v>15.95</v>
      </c>
      <c r="DP6" s="21">
        <f t="shared" si="12"/>
        <v>15.85</v>
      </c>
      <c r="DQ6" s="21">
        <f t="shared" si="12"/>
        <v>12.7</v>
      </c>
      <c r="DR6" s="21">
        <f t="shared" si="12"/>
        <v>14.65</v>
      </c>
      <c r="DS6" s="20" t="str">
        <f>IF(DS7="","",IF(DS7="-","【-】","【"&amp;SUBSTITUTE(TEXT(DS7,"#,##0.00"),"-","△")&amp;"】"))</f>
        <v>【38.17】</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v>
      </c>
      <c r="ED6" s="20" t="str">
        <f>IF(ED7="","",IF(ED7="-","【-】","【"&amp;SUBSTITUTE(TEXT(ED7,"#,##0.00"),"-","△")&amp;"】"))</f>
        <v>【6.54】</v>
      </c>
      <c r="EE6" s="20">
        <f>IF(EE7="",NA(),EE7)</f>
        <v>0</v>
      </c>
      <c r="EF6" s="20">
        <f t="shared" ref="EF6:EN6" si="14">IF(EF7="",NA(),EF7)</f>
        <v>0</v>
      </c>
      <c r="EG6" s="20">
        <f t="shared" si="14"/>
        <v>0</v>
      </c>
      <c r="EH6" s="20">
        <f t="shared" si="14"/>
        <v>0</v>
      </c>
      <c r="EI6" s="20">
        <f t="shared" si="14"/>
        <v>0</v>
      </c>
      <c r="EJ6" s="21">
        <f t="shared" si="14"/>
        <v>0.16</v>
      </c>
      <c r="EK6" s="21">
        <f t="shared" si="14"/>
        <v>0.13</v>
      </c>
      <c r="EL6" s="21">
        <f t="shared" si="14"/>
        <v>0.15</v>
      </c>
      <c r="EM6" s="21">
        <f t="shared" si="14"/>
        <v>1.65</v>
      </c>
      <c r="EN6" s="21">
        <f t="shared" si="14"/>
        <v>0.14000000000000001</v>
      </c>
      <c r="EO6" s="20" t="str">
        <f>IF(EO7="","",IF(EO7="-","【-】","【"&amp;SUBSTITUTE(TEXT(EO7,"#,##0.00"),"-","△")&amp;"】"))</f>
        <v>【0.24】</v>
      </c>
    </row>
    <row r="7" spans="1:148" s="22" customFormat="1" x14ac:dyDescent="0.15">
      <c r="A7" s="14"/>
      <c r="B7" s="23">
        <v>2021</v>
      </c>
      <c r="C7" s="23">
        <v>72109</v>
      </c>
      <c r="D7" s="23">
        <v>46</v>
      </c>
      <c r="E7" s="23">
        <v>17</v>
      </c>
      <c r="F7" s="23">
        <v>1</v>
      </c>
      <c r="G7" s="23">
        <v>0</v>
      </c>
      <c r="H7" s="23" t="s">
        <v>96</v>
      </c>
      <c r="I7" s="23" t="s">
        <v>97</v>
      </c>
      <c r="J7" s="23" t="s">
        <v>98</v>
      </c>
      <c r="K7" s="23" t="s">
        <v>99</v>
      </c>
      <c r="L7" s="23" t="s">
        <v>100</v>
      </c>
      <c r="M7" s="23" t="s">
        <v>101</v>
      </c>
      <c r="N7" s="24" t="s">
        <v>102</v>
      </c>
      <c r="O7" s="24">
        <v>65.83</v>
      </c>
      <c r="P7" s="24">
        <v>34.81</v>
      </c>
      <c r="Q7" s="24">
        <v>98.9</v>
      </c>
      <c r="R7" s="24">
        <v>2200</v>
      </c>
      <c r="S7" s="24">
        <v>52892</v>
      </c>
      <c r="T7" s="24">
        <v>344.42</v>
      </c>
      <c r="U7" s="24">
        <v>153.57</v>
      </c>
      <c r="V7" s="24">
        <v>18291</v>
      </c>
      <c r="W7" s="24">
        <v>6.41</v>
      </c>
      <c r="X7" s="24">
        <v>2853.51</v>
      </c>
      <c r="Y7" s="24">
        <v>100</v>
      </c>
      <c r="Z7" s="24">
        <v>100</v>
      </c>
      <c r="AA7" s="24">
        <v>100</v>
      </c>
      <c r="AB7" s="24">
        <v>100.33</v>
      </c>
      <c r="AC7" s="24">
        <v>100</v>
      </c>
      <c r="AD7" s="24">
        <v>108.11</v>
      </c>
      <c r="AE7" s="24">
        <v>104.14</v>
      </c>
      <c r="AF7" s="24">
        <v>106.57</v>
      </c>
      <c r="AG7" s="24">
        <v>107.21</v>
      </c>
      <c r="AH7" s="24">
        <v>107.08</v>
      </c>
      <c r="AI7" s="24">
        <v>107.02</v>
      </c>
      <c r="AJ7" s="24">
        <v>0</v>
      </c>
      <c r="AK7" s="24">
        <v>0</v>
      </c>
      <c r="AL7" s="24">
        <v>0</v>
      </c>
      <c r="AM7" s="24">
        <v>0</v>
      </c>
      <c r="AN7" s="24">
        <v>0</v>
      </c>
      <c r="AO7" s="24">
        <v>86.54</v>
      </c>
      <c r="AP7" s="24">
        <v>73.180000000000007</v>
      </c>
      <c r="AQ7" s="24">
        <v>53.44</v>
      </c>
      <c r="AR7" s="24">
        <v>43.71</v>
      </c>
      <c r="AS7" s="24">
        <v>45.94</v>
      </c>
      <c r="AT7" s="24">
        <v>3.09</v>
      </c>
      <c r="AU7" s="24">
        <v>222.59</v>
      </c>
      <c r="AV7" s="24">
        <v>178.86</v>
      </c>
      <c r="AW7" s="24">
        <v>155.44999999999999</v>
      </c>
      <c r="AX7" s="24">
        <v>91.04</v>
      </c>
      <c r="AY7" s="24">
        <v>65.36</v>
      </c>
      <c r="AZ7" s="24">
        <v>62.25</v>
      </c>
      <c r="BA7" s="24">
        <v>52.32</v>
      </c>
      <c r="BB7" s="24">
        <v>47.03</v>
      </c>
      <c r="BC7" s="24">
        <v>40.67</v>
      </c>
      <c r="BD7" s="24">
        <v>47.7</v>
      </c>
      <c r="BE7" s="24">
        <v>71.39</v>
      </c>
      <c r="BF7" s="24">
        <v>2390.42</v>
      </c>
      <c r="BG7" s="24">
        <v>2239.41</v>
      </c>
      <c r="BH7" s="24">
        <v>2061.94</v>
      </c>
      <c r="BI7" s="24">
        <v>1827.65</v>
      </c>
      <c r="BJ7" s="24">
        <v>1643.51</v>
      </c>
      <c r="BK7" s="24">
        <v>966.33</v>
      </c>
      <c r="BL7" s="24">
        <v>958.81</v>
      </c>
      <c r="BM7" s="24">
        <v>1001.3</v>
      </c>
      <c r="BN7" s="24">
        <v>1050.51</v>
      </c>
      <c r="BO7" s="24">
        <v>1102.01</v>
      </c>
      <c r="BP7" s="24">
        <v>669.11</v>
      </c>
      <c r="BQ7" s="24">
        <v>59.57</v>
      </c>
      <c r="BR7" s="24">
        <v>60.63</v>
      </c>
      <c r="BS7" s="24">
        <v>63.88</v>
      </c>
      <c r="BT7" s="24">
        <v>58.63</v>
      </c>
      <c r="BU7" s="24">
        <v>58.18</v>
      </c>
      <c r="BV7" s="24">
        <v>81.739999999999995</v>
      </c>
      <c r="BW7" s="24">
        <v>82.88</v>
      </c>
      <c r="BX7" s="24">
        <v>81.88</v>
      </c>
      <c r="BY7" s="24">
        <v>82.65</v>
      </c>
      <c r="BZ7" s="24">
        <v>82.55</v>
      </c>
      <c r="CA7" s="24">
        <v>99.73</v>
      </c>
      <c r="CB7" s="24">
        <v>238.31</v>
      </c>
      <c r="CC7" s="24">
        <v>233.27</v>
      </c>
      <c r="CD7" s="24">
        <v>221.37</v>
      </c>
      <c r="CE7" s="24">
        <v>250.71</v>
      </c>
      <c r="CF7" s="24">
        <v>252.94</v>
      </c>
      <c r="CG7" s="24">
        <v>194.31</v>
      </c>
      <c r="CH7" s="24">
        <v>190.99</v>
      </c>
      <c r="CI7" s="24">
        <v>187.55</v>
      </c>
      <c r="CJ7" s="24">
        <v>186.3</v>
      </c>
      <c r="CK7" s="24">
        <v>188.38</v>
      </c>
      <c r="CL7" s="24">
        <v>134.97999999999999</v>
      </c>
      <c r="CM7" s="24" t="s">
        <v>102</v>
      </c>
      <c r="CN7" s="24" t="s">
        <v>102</v>
      </c>
      <c r="CO7" s="24" t="s">
        <v>102</v>
      </c>
      <c r="CP7" s="24" t="s">
        <v>102</v>
      </c>
      <c r="CQ7" s="24" t="s">
        <v>102</v>
      </c>
      <c r="CR7" s="24">
        <v>53.5</v>
      </c>
      <c r="CS7" s="24">
        <v>52.58</v>
      </c>
      <c r="CT7" s="24">
        <v>50.94</v>
      </c>
      <c r="CU7" s="24">
        <v>50.53</v>
      </c>
      <c r="CV7" s="24">
        <v>51.42</v>
      </c>
      <c r="CW7" s="24">
        <v>59.99</v>
      </c>
      <c r="CX7" s="24">
        <v>65.63</v>
      </c>
      <c r="CY7" s="24">
        <v>67.75</v>
      </c>
      <c r="CZ7" s="24">
        <v>68.98</v>
      </c>
      <c r="DA7" s="24">
        <v>72.510000000000005</v>
      </c>
      <c r="DB7" s="24">
        <v>73.95</v>
      </c>
      <c r="DC7" s="24">
        <v>83.51</v>
      </c>
      <c r="DD7" s="24">
        <v>83.02</v>
      </c>
      <c r="DE7" s="24">
        <v>82.55</v>
      </c>
      <c r="DF7" s="24">
        <v>82.08</v>
      </c>
      <c r="DG7" s="24">
        <v>81.34</v>
      </c>
      <c r="DH7" s="24">
        <v>95.72</v>
      </c>
      <c r="DI7" s="24">
        <v>27.13</v>
      </c>
      <c r="DJ7" s="24">
        <v>28.93</v>
      </c>
      <c r="DK7" s="24">
        <v>30.63</v>
      </c>
      <c r="DL7" s="24">
        <v>25.96</v>
      </c>
      <c r="DM7" s="24">
        <v>28.02</v>
      </c>
      <c r="DN7" s="24">
        <v>21.16</v>
      </c>
      <c r="DO7" s="24">
        <v>15.95</v>
      </c>
      <c r="DP7" s="24">
        <v>15.85</v>
      </c>
      <c r="DQ7" s="24">
        <v>12.7</v>
      </c>
      <c r="DR7" s="24">
        <v>14.65</v>
      </c>
      <c r="DS7" s="24">
        <v>38.17</v>
      </c>
      <c r="DT7" s="24">
        <v>0</v>
      </c>
      <c r="DU7" s="24">
        <v>0</v>
      </c>
      <c r="DV7" s="24">
        <v>0</v>
      </c>
      <c r="DW7" s="24">
        <v>0</v>
      </c>
      <c r="DX7" s="24">
        <v>0</v>
      </c>
      <c r="DY7" s="24">
        <v>0</v>
      </c>
      <c r="DZ7" s="24">
        <v>0</v>
      </c>
      <c r="EA7" s="24">
        <v>0</v>
      </c>
      <c r="EB7" s="24">
        <v>0</v>
      </c>
      <c r="EC7" s="24">
        <v>0.1</v>
      </c>
      <c r="ED7" s="24">
        <v>6.54</v>
      </c>
      <c r="EE7" s="24">
        <v>0</v>
      </c>
      <c r="EF7" s="24">
        <v>0</v>
      </c>
      <c r="EG7" s="24">
        <v>0</v>
      </c>
      <c r="EH7" s="24">
        <v>0</v>
      </c>
      <c r="EI7" s="24">
        <v>0</v>
      </c>
      <c r="EJ7" s="24">
        <v>0.16</v>
      </c>
      <c r="EK7" s="24">
        <v>0.13</v>
      </c>
      <c r="EL7" s="24">
        <v>0.15</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2023-01-23T10:41:56Z</cp:lastPrinted>
  <dcterms:created xsi:type="dcterms:W3CDTF">2023-01-12T23:27:13Z</dcterms:created>
  <dcterms:modified xsi:type="dcterms:W3CDTF">2023-01-23T11:12:48Z</dcterms:modified>
  <cp:category/>
</cp:coreProperties>
</file>