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749\Desktop\"/>
    </mc:Choice>
  </mc:AlternateContent>
  <workbookProtection workbookAlgorithmName="SHA-512" workbookHashValue="NXtaJBTVuGuhiMJxuIT87NIViEy7Gs2PT50nKn+MVp8y2BPaoaFt+ioN8RSSlTCHraJCLazGSE9AbR89YTUhkw==" workbookSaltValue="uQZeg7sfkUtRbNchsrFlU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F12" i="5"/>
  <c r="CL12" i="5"/>
  <c r="DS11" i="5"/>
  <c r="CU11" i="5"/>
  <c r="CA11" i="5"/>
  <c r="AI11" i="5"/>
  <c r="EB10" i="5"/>
  <c r="DR10" i="5"/>
  <c r="DQ10" i="5"/>
  <c r="DH10" i="5"/>
  <c r="DG10" i="5"/>
  <c r="CJ10" i="5"/>
  <c r="BZ10" i="5"/>
  <c r="BY10" i="5"/>
  <c r="BP10" i="5"/>
  <c r="BO10" i="5"/>
  <c r="AR10" i="5"/>
  <c r="AH10" i="5"/>
  <c r="AG10" i="5"/>
  <c r="X10" i="5"/>
  <c r="W10" i="5"/>
  <c r="F10" i="5"/>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S6" i="5"/>
  <c r="CT11" i="5" s="1"/>
  <c r="CR6" i="5"/>
  <c r="FI90" i="4" s="1"/>
  <c r="CQ6" i="5"/>
  <c r="CM12" i="5" s="1"/>
  <c r="CP6" i="5"/>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GJ90" i="4"/>
  <c r="EH90" i="4"/>
  <c r="DG90" i="4"/>
  <c r="CF90" i="4"/>
  <c r="BE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PZ79" i="4"/>
  <c r="OY79" i="4"/>
  <c r="NX79" i="4"/>
  <c r="JN79" i="4"/>
  <c r="IM79" i="4"/>
  <c r="HL79" i="4"/>
  <c r="DB79" i="4"/>
  <c r="CA79" i="4"/>
  <c r="AZ79" i="4"/>
  <c r="RH56" i="4"/>
  <c r="QN56" i="4"/>
  <c r="OZ56" i="4"/>
  <c r="OF56" i="4"/>
  <c r="MN56" i="4"/>
  <c r="LT56" i="4"/>
  <c r="KZ56" i="4"/>
  <c r="KF56" i="4"/>
  <c r="JL56" i="4"/>
  <c r="GZ56" i="4"/>
  <c r="GF56" i="4"/>
  <c r="FL56" i="4"/>
  <c r="CZ56" i="4"/>
  <c r="CF56" i="4"/>
  <c r="BL56" i="4"/>
  <c r="AR56" i="4"/>
  <c r="X56" i="4"/>
  <c r="RH55" i="4"/>
  <c r="PT55" i="4"/>
  <c r="OZ55" i="4"/>
  <c r="OF55" i="4"/>
  <c r="MN55" i="4"/>
  <c r="LT55" i="4"/>
  <c r="KF55" i="4"/>
  <c r="JL55" i="4"/>
  <c r="HT55" i="4"/>
  <c r="GZ55" i="4"/>
  <c r="GF55" i="4"/>
  <c r="ER55" i="4"/>
  <c r="CF55" i="4"/>
  <c r="BL55" i="4"/>
  <c r="AR55" i="4"/>
  <c r="RH54" i="4"/>
  <c r="QN54" i="4"/>
  <c r="PT54" i="4"/>
  <c r="OZ54" i="4"/>
  <c r="OF54" i="4"/>
  <c r="LT54" i="4"/>
  <c r="KZ54" i="4"/>
  <c r="KF54" i="4"/>
  <c r="GZ54" i="4"/>
  <c r="GF54" i="4"/>
  <c r="FL54" i="4"/>
  <c r="CF54" i="4"/>
  <c r="BL54" i="4"/>
  <c r="AR54" i="4"/>
  <c r="RH33" i="4"/>
  <c r="QN33" i="4"/>
  <c r="OZ33" i="4"/>
  <c r="OF33" i="4"/>
  <c r="MN33" i="4"/>
  <c r="LT33" i="4"/>
  <c r="KZ33" i="4"/>
  <c r="KF33" i="4"/>
  <c r="JL33" i="4"/>
  <c r="GZ33" i="4"/>
  <c r="GF33" i="4"/>
  <c r="FL33" i="4"/>
  <c r="CZ33" i="4"/>
  <c r="CF33" i="4"/>
  <c r="BL33" i="4"/>
  <c r="AR33" i="4"/>
  <c r="X33" i="4"/>
  <c r="RH32" i="4"/>
  <c r="PT32" i="4"/>
  <c r="OZ32" i="4"/>
  <c r="OF32" i="4"/>
  <c r="MN32" i="4"/>
  <c r="LT32" i="4"/>
  <c r="KF32" i="4"/>
  <c r="JL32" i="4"/>
  <c r="HT32" i="4"/>
  <c r="GZ32" i="4"/>
  <c r="GF32" i="4"/>
  <c r="ER32" i="4"/>
  <c r="CF32" i="4"/>
  <c r="BL32" i="4"/>
  <c r="AR32" i="4"/>
  <c r="RH31" i="4"/>
  <c r="QN31" i="4"/>
  <c r="PT31" i="4"/>
  <c r="OZ31" i="4"/>
  <c r="OF31" i="4"/>
  <c r="MN31" i="4"/>
  <c r="LT31" i="4"/>
  <c r="KZ31" i="4"/>
  <c r="KF31" i="4"/>
  <c r="JL31" i="4"/>
  <c r="GZ31" i="4"/>
  <c r="GF31" i="4"/>
  <c r="FL31" i="4"/>
  <c r="CF31" i="4"/>
  <c r="BL31" i="4"/>
  <c r="AR31" i="4"/>
  <c r="LZ10" i="4"/>
  <c r="IT10" i="4"/>
  <c r="FN10" i="4"/>
  <c r="CH10" i="4"/>
  <c r="B10" i="4"/>
  <c r="PF8" i="4"/>
  <c r="LZ8" i="4"/>
  <c r="IT8" i="4"/>
  <c r="FN8" i="4"/>
  <c r="CH8" i="4"/>
  <c r="B8" i="4"/>
  <c r="B5" i="4"/>
  <c r="X31" i="4" l="1"/>
  <c r="CZ32" i="4"/>
  <c r="KZ32" i="4"/>
  <c r="CZ54" i="4"/>
  <c r="X55" i="4"/>
  <c r="CZ55" i="4"/>
  <c r="KZ55" i="4"/>
  <c r="EC79" i="4"/>
  <c r="ER31" i="4"/>
  <c r="HT31" i="4"/>
  <c r="ER33" i="4"/>
  <c r="HT33" i="4"/>
  <c r="PT33" i="4"/>
  <c r="ER54" i="4"/>
  <c r="HT54" i="4"/>
  <c r="ER56" i="4"/>
  <c r="HT56" i="4"/>
  <c r="PT56" i="4"/>
  <c r="GK79" i="4"/>
  <c r="KO79" i="4"/>
  <c r="HL80" i="4"/>
  <c r="DB81" i="4"/>
  <c r="NX81" i="4"/>
  <c r="V10" i="5"/>
  <c r="AF10" i="5"/>
  <c r="AJ10" i="5"/>
  <c r="AT10" i="5"/>
  <c r="BD10" i="5"/>
  <c r="BN10" i="5"/>
  <c r="BX10" i="5"/>
  <c r="CB10" i="5"/>
  <c r="CL10" i="5"/>
  <c r="CV10" i="5"/>
  <c r="DF10" i="5"/>
  <c r="DP10" i="5"/>
  <c r="DT10" i="5"/>
  <c r="ED10" i="5"/>
  <c r="AG11" i="5"/>
  <c r="BE11" i="5"/>
  <c r="BY11" i="5"/>
  <c r="CW11" i="5"/>
  <c r="JL54" i="4"/>
  <c r="MN54" i="4"/>
  <c r="MW79" i="4"/>
  <c r="RA79" i="4"/>
  <c r="AQ10" i="5"/>
  <c r="AU10" i="5"/>
  <c r="BE10" i="5"/>
  <c r="CI10" i="5"/>
  <c r="CM10" i="5"/>
  <c r="CW10" i="5"/>
  <c r="EA10" i="5"/>
  <c r="EE10" i="5"/>
  <c r="BB10" i="5"/>
  <c r="BF10" i="5"/>
  <c r="CT10" i="5"/>
  <c r="CX10" i="5"/>
  <c r="U11" i="5"/>
  <c r="CZ31" i="4"/>
  <c r="X54" i="4"/>
  <c r="Y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<sst xmlns="http://schemas.openxmlformats.org/spreadsheetml/2006/main" count="262" uniqueCount="107">
  <si>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</si>
  <si>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</si>
  <si>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</si>
  <si>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</si>
  <si>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</si>
  <si>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</si>
  <si>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</si>
  <si>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</si>
  <si>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</si>
  <si>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</si>
  <si>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</si>
  <si>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</si>
  <si>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</si>
  <si>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</si>
  <si>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</si>
  <si>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</si>
  <si>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</si>
  <si>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</si>
  <si>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</si>
  <si>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</si>
  <si>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</si>
  <si>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</si>
  <si>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</si>
  <si>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</si>
  <si>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</si>
  <si>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</si>
  <si>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</si>
  <si>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</si>
  <si>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</si>
  <si>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</si>
  <si>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</si>
  <si>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</si>
  <si>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</si>
  <si>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</si>
  <si>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</si>
  <si>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</si>
  <si>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</si>
  <si>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</si>
  <si>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</si>
  <si>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</si>
  <si>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</si>
  <si>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</si>
  <si>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</si>
  <si>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</si>
  <si>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</si>
  <si>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</si>
  <si>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</si>
  <si>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</si>
  <si>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</si>
  <si>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</si>
  <si>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</si>
  <si>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</si>
  <si>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</si>
  <si>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</si>
  <si>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</si>
  <si>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</si>
  <si>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</si>
  <si>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</si>
  <si>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</si>
  <si>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</si>
  <si>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</si>
  <si>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</si>
  <si>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</si>
  <si>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</si>
  <si>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</si>
  <si>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</si>
  <si>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</si>
  <si>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</si>
  <si>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</si>
  <si>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</si>
  <si>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</si>
  <si>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</si>
  <si>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</si>
  <si>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</si>
  <si>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</si>
  <si>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</si>
  <si>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</si>
  <si>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</si>
  <si>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</si>
  <si>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</si>
  <si>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</si>
  <si>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</si>
  <si>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</si>
  <si>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</si>
  <si>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</si>
  <si>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</si>
  <si>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</si>
  <si>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</si>
  <si>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072052</t>
  </si>
  <si>
    <t>46</t>
  </si>
  <si>
    <t>02</t>
  </si>
  <si>
    <t>0</t>
  </si>
  <si>
    <t>000</t>
  </si>
  <si>
    <t>福島県　白河市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</si>
  <si>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</si>
  <si>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</si>
  <si>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</si>
  <si>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</si>
  <si>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</si>
  <si>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</si>
  <si>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</si>
  <si>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</si>
  <si>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</si>
  <si>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</si>
  <si>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①有形固定資産減価償却率は増加傾向であるが類似団体と比較すると低い状況である。
②管路更新経年化率③管路更新率は、管路更新を実施していないため指標は無い。
</t>
    <phoneticPr fontId="5"/>
  </si>
  <si>
    <t xml:space="preserve">　①経常収支比率、②累積欠損金比率は補助金の補填により、①経常収支比率は100％を保ち、累積欠損金は出ていない。
③流動比率は100％を下回り、④企業債残高対給水収益比率は極めて高い。
⑤料金回収率は100％を下回り、⑥給水原価は類似団体と比較すると極めて高い。
⑦施設利用率及び⑧契約率は極めて低いことから、非効率な施設稼働状況となっている。
</t>
    <rPh sb="2" eb="4">
      <t>ケイジョウ</t>
    </rPh>
    <rPh sb="22" eb="24">
      <t>ホテン</t>
    </rPh>
    <rPh sb="29" eb="31">
      <t>ケイジョウ</t>
    </rPh>
    <rPh sb="31" eb="33">
      <t>シュウシ</t>
    </rPh>
    <rPh sb="33" eb="35">
      <t>ヒリツ</t>
    </rPh>
    <rPh sb="41" eb="42">
      <t>タモ</t>
    </rPh>
    <rPh sb="44" eb="46">
      <t>ルイセキ</t>
    </rPh>
    <rPh sb="46" eb="48">
      <t>ケッソン</t>
    </rPh>
    <rPh sb="48" eb="49">
      <t>キン</t>
    </rPh>
    <rPh sb="50" eb="51">
      <t>デ</t>
    </rPh>
    <rPh sb="77" eb="79">
      <t>ザンダカ</t>
    </rPh>
    <rPh sb="79" eb="80">
      <t>タイ</t>
    </rPh>
    <rPh sb="166" eb="168">
      <t>ジョウキョウ</t>
    </rPh>
    <phoneticPr fontId="5"/>
  </si>
  <si>
    <t>　経営の健全性については、収支不足額を一般会計からの補助金で補填することで、保たれている現状である。
　今後は、現在の契約水量を維持しつつ、一般施策と協調しながら、新たな給水先の確保や契約水量の増加を図り、給水収益向上に努める。また、効率的な事業運営を進め経営基盤強化に取り組む。
　　</t>
    <rPh sb="1" eb="3">
      <t>ケイエイ</t>
    </rPh>
    <rPh sb="4" eb="6">
      <t>ケンゼン</t>
    </rPh>
    <rPh sb="6" eb="7">
      <t>セイ</t>
    </rPh>
    <rPh sb="38" eb="39">
      <t>タモ</t>
    </rPh>
    <rPh sb="44" eb="46">
      <t>ゲンジョウ</t>
    </rPh>
    <rPh sb="52" eb="54">
      <t>コンゴ</t>
    </rPh>
    <rPh sb="56" eb="58">
      <t>ゲンザイ</t>
    </rPh>
    <rPh sb="59" eb="61">
      <t>ケイヤク</t>
    </rPh>
    <rPh sb="61" eb="63">
      <t>スイリョウ</t>
    </rPh>
    <rPh sb="64" eb="66">
      <t>イジ</t>
    </rPh>
    <rPh sb="70" eb="72">
      <t>イッパン</t>
    </rPh>
    <rPh sb="92" eb="94">
      <t>ケイヤク</t>
    </rPh>
    <rPh sb="94" eb="96">
      <t>スイリョウ</t>
    </rPh>
    <rPh sb="97" eb="99">
      <t>ゾウカ</t>
    </rPh>
    <rPh sb="100" eb="101">
      <t>ハカ</t>
    </rPh>
    <rPh sb="103" eb="105">
      <t>キュウスイ</t>
    </rPh>
    <rPh sb="105" eb="107">
      <t>シュウエキ</t>
    </rPh>
    <rPh sb="107" eb="109">
      <t>コウジョウ</t>
    </rPh>
    <rPh sb="110" eb="111">
      <t>ツト</t>
    </rPh>
    <rPh sb="117" eb="120">
      <t>コウリツテキ</t>
    </rPh>
    <rPh sb="121" eb="123">
      <t>ジギョウ</t>
    </rPh>
    <rPh sb="123" eb="125">
      <t>ウンエイ</t>
    </rPh>
    <rPh sb="126" eb="127">
      <t>スス</t>
    </rPh>
    <rPh sb="128" eb="130">
      <t>ケイエイ</t>
    </rPh>
    <rPh sb="130" eb="132">
      <t>キバン</t>
    </rPh>
    <rPh sb="132" eb="134">
      <t>キョウカ</t>
    </rPh>
    <rPh sb="135" eb="136">
      <t>ト</t>
    </rPh>
    <rPh sb="137" eb="138">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</si>
</sst>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31.27</c:v>
                </c:pt>
                <c:pt idx="1">
                  <c:v>33.58</c:v>
                </c:pt>
                <c:pt idx="2">
                  <c:v>35.75</c:v>
                </c:pt>
                <c:pt idx="3">
                  <c:v>37.93</c:v>
                </c:pt>
                <c:pt idx="4">
                  <c:v>40.1</c:v>
                </c:pt>
              </c:numCache>
            </c:numRef>
          </c:val>
          <c:extLst>
            <c:ext xmlns:c16="http://schemas.microsoft.com/office/drawing/2014/chart" uri="{C3380CC4-5D6E-409C-BE32-E72D297353CC}">
              <c16:uniqueId val="{00000000-3893-4F88-B4A2-06084B072B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3893-4F88-B4A2-06084B072B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1A-41F7-8491-EE600A0160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6B1A-41F7-8491-EE600A0160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EF9-4FC6-84F4-4FA182DF32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DEF9-4FC6-84F4-4FA182DF32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A0-4F6D-B9A6-7A24EB5924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3AA0-4F6D-B9A6-7A24EB5924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EA-42C0-A71D-FC99628774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CCEA-42C0-A71D-FC99628774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71.69</c:v>
                </c:pt>
                <c:pt idx="1">
                  <c:v>40.96</c:v>
                </c:pt>
                <c:pt idx="2">
                  <c:v>46.65</c:v>
                </c:pt>
                <c:pt idx="3">
                  <c:v>53.98</c:v>
                </c:pt>
                <c:pt idx="4">
                  <c:v>63.3</c:v>
                </c:pt>
              </c:numCache>
            </c:numRef>
          </c:val>
          <c:extLst>
            <c:ext xmlns:c16="http://schemas.microsoft.com/office/drawing/2014/chart" uri="{C3380CC4-5D6E-409C-BE32-E72D297353CC}">
              <c16:uniqueId val="{00000000-2522-4A9E-B855-BDA9C4745F4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2522-4A9E-B855-BDA9C4745F4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12072.17</c:v>
                </c:pt>
                <c:pt idx="1">
                  <c:v>10322.64</c:v>
                </c:pt>
                <c:pt idx="2">
                  <c:v>9275.07</c:v>
                </c:pt>
                <c:pt idx="3">
                  <c:v>8649.76</c:v>
                </c:pt>
                <c:pt idx="4">
                  <c:v>8957.5</c:v>
                </c:pt>
              </c:numCache>
            </c:numRef>
          </c:val>
          <c:extLst>
            <c:ext xmlns:c16="http://schemas.microsoft.com/office/drawing/2014/chart" uri="{C3380CC4-5D6E-409C-BE32-E72D297353CC}">
              <c16:uniqueId val="{00000000-9670-4975-89F2-C1D9B332CF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9670-4975-89F2-C1D9B332CF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12.78</c:v>
                </c:pt>
                <c:pt idx="1">
                  <c:v>14.73</c:v>
                </c:pt>
                <c:pt idx="2">
                  <c:v>16.79</c:v>
                </c:pt>
                <c:pt idx="3">
                  <c:v>16</c:v>
                </c:pt>
                <c:pt idx="4">
                  <c:v>14.15</c:v>
                </c:pt>
              </c:numCache>
            </c:numRef>
          </c:val>
          <c:extLst>
            <c:ext xmlns:c16="http://schemas.microsoft.com/office/drawing/2014/chart" uri="{C3380CC4-5D6E-409C-BE32-E72D297353CC}">
              <c16:uniqueId val="{00000000-0859-4270-85AB-FB14A97E25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0859-4270-85AB-FB14A97E25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510.61</c:v>
                </c:pt>
                <c:pt idx="1">
                  <c:v>494.45</c:v>
                </c:pt>
                <c:pt idx="2">
                  <c:v>404.2</c:v>
                </c:pt>
                <c:pt idx="3">
                  <c:v>468.31</c:v>
                </c:pt>
                <c:pt idx="4">
                  <c:v>469.36</c:v>
                </c:pt>
              </c:numCache>
            </c:numRef>
          </c:val>
          <c:extLst>
            <c:ext xmlns:c16="http://schemas.microsoft.com/office/drawing/2014/chart" uri="{C3380CC4-5D6E-409C-BE32-E72D297353CC}">
              <c16:uniqueId val="{00000000-4863-4061-A6C2-D3B96B7A43A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4863-4061-A6C2-D3B96B7A43A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5.73</c:v>
                </c:pt>
                <c:pt idx="1">
                  <c:v>5.75</c:v>
                </c:pt>
                <c:pt idx="2">
                  <c:v>6.67</c:v>
                </c:pt>
                <c:pt idx="3">
                  <c:v>7.77</c:v>
                </c:pt>
                <c:pt idx="4">
                  <c:v>6.67</c:v>
                </c:pt>
              </c:numCache>
            </c:numRef>
          </c:val>
          <c:extLst>
            <c:ext xmlns:c16="http://schemas.microsoft.com/office/drawing/2014/chart" uri="{C3380CC4-5D6E-409C-BE32-E72D297353CC}">
              <c16:uniqueId val="{00000000-A350-4E81-A9A1-DD892AC300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A350-4E81-A9A1-DD892AC300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5.67</c:v>
                </c:pt>
                <c:pt idx="1">
                  <c:v>5.67</c:v>
                </c:pt>
                <c:pt idx="2">
                  <c:v>5.67</c:v>
                </c:pt>
                <c:pt idx="3">
                  <c:v>5.67</c:v>
                </c:pt>
                <c:pt idx="4">
                  <c:v>5.67</c:v>
                </c:pt>
              </c:numCache>
            </c:numRef>
          </c:val>
          <c:extLst>
            <c:ext xmlns:c16="http://schemas.microsoft.com/office/drawing/2014/chart" uri="{C3380CC4-5D6E-409C-BE32-E72D297353CC}">
              <c16:uniqueId val="{00000000-1D84-48B3-8E7A-C71D5271A1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1D84-48B3-8E7A-C71D5271A1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Q63"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福島県　白河市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6000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400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26.4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340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100</v>
      </c>
      <c r="Y32" s="121"/>
      <c r="Z32" s="121"/>
      <c r="AA32" s="121"/>
      <c r="AB32" s="121"/>
      <c r="AC32" s="121"/>
      <c r="AD32" s="121"/>
      <c r="AE32" s="121"/>
      <c r="AF32" s="121"/>
      <c r="AG32" s="121"/>
      <c r="AH32" s="121"/>
      <c r="AI32" s="121"/>
      <c r="AJ32" s="121"/>
      <c r="AK32" s="121"/>
      <c r="AL32" s="121"/>
      <c r="AM32" s="121"/>
      <c r="AN32" s="121"/>
      <c r="AO32" s="121"/>
      <c r="AP32" s="121"/>
      <c r="AQ32" s="122"/>
      <c r="AR32" s="120">
        <f>データ!U6</f>
        <v>100</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100</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100</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100</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71.69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40.96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46.65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53.98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63.3</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12072.17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10322.64</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9275.07</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8649.76</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8957.5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113.67</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110.79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108.76</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110.19</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113.73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118.97</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121.15</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125.8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132.55000000000001</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134.69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730.25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868.31</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732.52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819.73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834.05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514.66</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504.81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498.01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490.39</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475.44</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12.78</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14.73</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16.79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16</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14.15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510.61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494.45</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404.2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468.31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469.36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5.73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5.75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6.67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7.77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6.67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5.67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5.67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5.67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5.67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5.67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95.99</v>
      </c>
      <c r="Y56" s="121"/>
      <c r="Z56" s="121"/>
      <c r="AA56" s="121"/>
      <c r="AB56" s="121"/>
      <c r="AC56" s="121"/>
      <c r="AD56" s="121"/>
      <c r="AE56" s="121"/>
      <c r="AF56" s="121"/>
      <c r="AG56" s="121"/>
      <c r="AH56" s="121"/>
      <c r="AI56" s="121"/>
      <c r="AJ56" s="121"/>
      <c r="AK56" s="121"/>
      <c r="AL56" s="121"/>
      <c r="AM56" s="121"/>
      <c r="AN56" s="121"/>
      <c r="AO56" s="121"/>
      <c r="AP56" s="121"/>
      <c r="AQ56" s="122"/>
      <c r="AR56" s="120">
        <f>データ!BR6</f>
        <v>94.91</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90.22</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90.8</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93.49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44.55</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47.36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50.56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49.4</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35.24</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35.22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34.92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34.19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36.65</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50.28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51.42</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49.05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50.94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31.27</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33.58</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35.75</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37.93</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40.1</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53.4</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53.49</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54.3</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55.32</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55.08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3.46</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3.28</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4.66</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7.35</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7.6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0.13</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0.06</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0.09</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【117.41】</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【23.68】</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【462.72】</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【233.92】</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【112.31】</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【19.07】</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【54.01】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【76.67】</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【60.20】</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【48.27】</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RYXLR62SHa1z2RUrgcSsXbcGiV5AbmcGTRpRk0iLYsCUDn66JBcngXMSlClMuLui3NAhQQ0M/LiTtxNDMysIw==" saltValue="nUG4OiuhzaF82K7B8+TAmA=="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100</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71.69</v>
      </c>
      <c r="AQ6" s="35">
        <f>AQ7</f>
        <v>40.96</v>
      </c>
      <c r="AR6" s="35">
        <f>AR7</f>
        <v>46.65</v>
      </c>
      <c r="AS6" s="35">
        <f>AS7</f>
        <v>53.98</v>
      </c>
      <c r="AT6" s="35">
        <f t="shared" si="3"/>
        <v>63.3</v>
      </c>
      <c r="AU6" s="35">
        <f t="shared" si="3"/>
        <v>730.25</v>
      </c>
      <c r="AV6" s="35">
        <f t="shared" si="3"/>
        <v>868.31</v>
      </c>
      <c r="AW6" s="35">
        <f t="shared" si="3"/>
        <v>732.52</v>
      </c>
      <c r="AX6" s="35">
        <f t="shared" si="3"/>
        <v>819.73</v>
      </c>
      <c r="AY6" s="35">
        <f t="shared" si="3"/>
        <v>834.05</v>
      </c>
      <c r="AZ6" s="33" t="str">
        <f>IF(AZ7="-","【-】","【"&amp;SUBSTITUTE(TEXT(AZ7,"#,##0.00"),"-","△")&amp;"】")</f>
        <v>【462.72】</v>
      </c>
      <c r="BA6" s="35">
        <f t="shared" si="3"/>
        <v>12072.17</v>
      </c>
      <c r="BB6" s="35">
        <f>BB7</f>
        <v>10322.64</v>
      </c>
      <c r="BC6" s="35">
        <f>BC7</f>
        <v>9275.07</v>
      </c>
      <c r="BD6" s="35">
        <f>BD7</f>
        <v>8649.76</v>
      </c>
      <c r="BE6" s="35">
        <f t="shared" si="3"/>
        <v>8957.5</v>
      </c>
      <c r="BF6" s="35">
        <f t="shared" si="3"/>
        <v>514.66</v>
      </c>
      <c r="BG6" s="35">
        <f t="shared" si="3"/>
        <v>504.81</v>
      </c>
      <c r="BH6" s="35">
        <f t="shared" si="3"/>
        <v>498.01</v>
      </c>
      <c r="BI6" s="35">
        <f t="shared" si="3"/>
        <v>490.39</v>
      </c>
      <c r="BJ6" s="35">
        <f t="shared" si="3"/>
        <v>475.44</v>
      </c>
      <c r="BK6" s="33" t="str">
        <f>IF(BK7="-","【-】","【"&amp;SUBSTITUTE(TEXT(BK7,"#,##0.00"),"-","△")&amp;"】")</f>
        <v>【233.92】</v>
      </c>
      <c r="BL6" s="35">
        <f t="shared" si="3"/>
        <v>12.78</v>
      </c>
      <c r="BM6" s="35">
        <f>BM7</f>
        <v>14.73</v>
      </c>
      <c r="BN6" s="35">
        <f>BN7</f>
        <v>16.79</v>
      </c>
      <c r="BO6" s="35">
        <f>BO7</f>
        <v>16</v>
      </c>
      <c r="BP6" s="35">
        <f t="shared" si="3"/>
        <v>14.15</v>
      </c>
      <c r="BQ6" s="35">
        <f t="shared" si="3"/>
        <v>95.99</v>
      </c>
      <c r="BR6" s="35">
        <f t="shared" si="3"/>
        <v>94.91</v>
      </c>
      <c r="BS6" s="35">
        <f t="shared" si="3"/>
        <v>90.22</v>
      </c>
      <c r="BT6" s="35">
        <f t="shared" si="3"/>
        <v>90.8</v>
      </c>
      <c r="BU6" s="35">
        <f t="shared" si="3"/>
        <v>93.49</v>
      </c>
      <c r="BV6" s="33" t="str">
        <f>IF(BV7="-","【-】","【"&amp;SUBSTITUTE(TEXT(BV7,"#,##0.00"),"-","△")&amp;"】")</f>
        <v>【112.31】</v>
      </c>
      <c r="BW6" s="35">
        <f t="shared" si="3"/>
        <v>510.61</v>
      </c>
      <c r="BX6" s="35">
        <f>BX7</f>
        <v>494.45</v>
      </c>
      <c r="BY6" s="35">
        <f>BY7</f>
        <v>404.2</v>
      </c>
      <c r="BZ6" s="35">
        <f>BZ7</f>
        <v>468.31</v>
      </c>
      <c r="CA6" s="35">
        <f t="shared" si="3"/>
        <v>469.36</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5.73</v>
      </c>
      <c r="CI6" s="35">
        <f>CI7</f>
        <v>5.75</v>
      </c>
      <c r="CJ6" s="35">
        <f>CJ7</f>
        <v>6.67</v>
      </c>
      <c r="CK6" s="35">
        <f>CK7</f>
        <v>7.77</v>
      </c>
      <c r="CL6" s="35">
        <f t="shared" si="5"/>
        <v>6.67</v>
      </c>
      <c r="CM6" s="35">
        <f t="shared" si="5"/>
        <v>35.24</v>
      </c>
      <c r="CN6" s="35">
        <f t="shared" si="5"/>
        <v>35.22</v>
      </c>
      <c r="CO6" s="35">
        <f t="shared" si="5"/>
        <v>34.92</v>
      </c>
      <c r="CP6" s="35">
        <f t="shared" si="5"/>
        <v>34.19</v>
      </c>
      <c r="CQ6" s="35">
        <f t="shared" si="5"/>
        <v>36.65</v>
      </c>
      <c r="CR6" s="33" t="str">
        <f>IF(CR7="-","【-】","【"&amp;SUBSTITUTE(TEXT(CR7,"#,##0.00"),"-","△")&amp;"】")</f>
        <v>【54.01】</v>
      </c>
      <c r="CS6" s="35">
        <f t="shared" ref="CS6:DB6" si="6">CS7</f>
        <v>5.67</v>
      </c>
      <c r="CT6" s="35">
        <f>CT7</f>
        <v>5.67</v>
      </c>
      <c r="CU6" s="35">
        <f>CU7</f>
        <v>5.67</v>
      </c>
      <c r="CV6" s="35">
        <f>CV7</f>
        <v>5.67</v>
      </c>
      <c r="CW6" s="35">
        <f t="shared" si="6"/>
        <v>5.67</v>
      </c>
      <c r="CX6" s="35">
        <f t="shared" si="6"/>
        <v>50.28</v>
      </c>
      <c r="CY6" s="35">
        <f t="shared" si="6"/>
        <v>51.42</v>
      </c>
      <c r="CZ6" s="35">
        <f t="shared" si="6"/>
        <v>50.9</v>
      </c>
      <c r="DA6" s="35">
        <f t="shared" si="6"/>
        <v>49.05</v>
      </c>
      <c r="DB6" s="35">
        <f t="shared" si="6"/>
        <v>50.94</v>
      </c>
      <c r="DC6" s="33" t="str">
        <f>IF(DC7="-","【-】","【"&amp;SUBSTITUTE(TEXT(DC7,"#,##0.00"),"-","△")&amp;"】")</f>
        <v>【76.67】</v>
      </c>
      <c r="DD6" s="35">
        <f t="shared" ref="DD6:DM6" si="7">DD7</f>
        <v>31.27</v>
      </c>
      <c r="DE6" s="35">
        <f>DE7</f>
        <v>33.58</v>
      </c>
      <c r="DF6" s="35">
        <f>DF7</f>
        <v>35.75</v>
      </c>
      <c r="DG6" s="35">
        <f>DG7</f>
        <v>37.93</v>
      </c>
      <c r="DH6" s="35">
        <f t="shared" si="7"/>
        <v>40.1</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0</v>
      </c>
      <c r="DR6" s="35">
        <f>DR7</f>
        <v>0</v>
      </c>
      <c r="DS6" s="35">
        <f t="shared" si="8"/>
        <v>0</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0</v>
      </c>
      <c r="EE6" s="35">
        <f t="shared" si="9"/>
        <v>0.13</v>
      </c>
      <c r="EF6" s="35">
        <f t="shared" si="9"/>
        <v>0.02</v>
      </c>
      <c r="EG6" s="35">
        <f t="shared" si="9"/>
        <v>0.06</v>
      </c>
      <c r="EH6" s="35">
        <f t="shared" si="9"/>
        <v>0.09</v>
      </c>
      <c r="EI6" s="35">
        <f t="shared" si="9"/>
        <v>0.4</v>
      </c>
      <c r="EJ6" s="33" t="str">
        <f>IF(EJ7="-","【-】","【"&amp;SUBSTITUTE(TEXT(EJ7,"#,##0.00"),"-","△")&amp;"】")</f>
        <v>【0.22】</v>
      </c>
    </row>
    <row r="7" spans="1:140" s="36" customFormat="1" x14ac:dyDescent="0.15">
      <c r="A7"/>
      <c r="B7" s="37" t="s">
        <v>87</v>
      </c>
      <c r="C7" s="37" t="s">
        <v>88</v>
      </c>
      <c r="D7" s="37" t="s">
        <v>89</v>
      </c>
      <c r="E7" s="37" t="s">
        <v>90</v>
      </c>
      <c r="F7" s="37" t="s">
        <v>91</v>
      </c>
      <c r="G7" s="37" t="s">
        <v>92</v>
      </c>
      <c r="H7" s="37" t="s">
        <v>93</v>
      </c>
      <c r="I7" s="37" t="s">
        <v>94</v>
      </c>
      <c r="J7" s="37" t="s">
        <v>95</v>
      </c>
      <c r="K7" s="38">
        <v>6000</v>
      </c>
      <c r="L7" s="37" t="s">
        <v>96</v>
      </c>
      <c r="M7" s="38">
        <v>1</v>
      </c>
      <c r="N7" s="38">
        <v>400</v>
      </c>
      <c r="O7" s="39" t="s">
        <v>97</v>
      </c>
      <c r="P7" s="39">
        <v>26.4</v>
      </c>
      <c r="Q7" s="38">
        <v>3</v>
      </c>
      <c r="R7" s="38">
        <v>340</v>
      </c>
      <c r="S7" s="37" t="s">
        <v>98</v>
      </c>
      <c r="T7" s="40">
        <v>100</v>
      </c>
      <c r="U7" s="40">
        <v>100</v>
      </c>
      <c r="V7" s="40">
        <v>100</v>
      </c>
      <c r="W7" s="40">
        <v>100</v>
      </c>
      <c r="X7" s="40">
        <v>100</v>
      </c>
      <c r="Y7" s="40">
        <v>113.67</v>
      </c>
      <c r="Z7" s="40">
        <v>110.79</v>
      </c>
      <c r="AA7" s="40">
        <v>108.76</v>
      </c>
      <c r="AB7" s="40">
        <v>110.19</v>
      </c>
      <c r="AC7" s="41">
        <v>113.73</v>
      </c>
      <c r="AD7" s="40">
        <v>117.41</v>
      </c>
      <c r="AE7" s="40">
        <v>0</v>
      </c>
      <c r="AF7" s="40">
        <v>0</v>
      </c>
      <c r="AG7" s="40">
        <v>0</v>
      </c>
      <c r="AH7" s="40">
        <v>0</v>
      </c>
      <c r="AI7" s="40">
        <v>0</v>
      </c>
      <c r="AJ7" s="40">
        <v>118.97</v>
      </c>
      <c r="AK7" s="40">
        <v>121.15</v>
      </c>
      <c r="AL7" s="40">
        <v>125.8</v>
      </c>
      <c r="AM7" s="40">
        <v>132.55000000000001</v>
      </c>
      <c r="AN7" s="40">
        <v>134.69</v>
      </c>
      <c r="AO7" s="40">
        <v>23.68</v>
      </c>
      <c r="AP7" s="40">
        <v>71.69</v>
      </c>
      <c r="AQ7" s="40">
        <v>40.96</v>
      </c>
      <c r="AR7" s="40">
        <v>46.65</v>
      </c>
      <c r="AS7" s="40">
        <v>53.98</v>
      </c>
      <c r="AT7" s="40">
        <v>63.3</v>
      </c>
      <c r="AU7" s="40">
        <v>730.25</v>
      </c>
      <c r="AV7" s="40">
        <v>868.31</v>
      </c>
      <c r="AW7" s="40">
        <v>732.52</v>
      </c>
      <c r="AX7" s="40">
        <v>819.73</v>
      </c>
      <c r="AY7" s="40">
        <v>834.05</v>
      </c>
      <c r="AZ7" s="40">
        <v>462.72</v>
      </c>
      <c r="BA7" s="40">
        <v>12072.17</v>
      </c>
      <c r="BB7" s="40">
        <v>10322.64</v>
      </c>
      <c r="BC7" s="40">
        <v>9275.07</v>
      </c>
      <c r="BD7" s="40">
        <v>8649.76</v>
      </c>
      <c r="BE7" s="40">
        <v>8957.5</v>
      </c>
      <c r="BF7" s="40">
        <v>514.66</v>
      </c>
      <c r="BG7" s="40">
        <v>504.81</v>
      </c>
      <c r="BH7" s="40">
        <v>498.01</v>
      </c>
      <c r="BI7" s="40">
        <v>490.39</v>
      </c>
      <c r="BJ7" s="40">
        <v>475.44</v>
      </c>
      <c r="BK7" s="40">
        <v>233.92</v>
      </c>
      <c r="BL7" s="40">
        <v>12.78</v>
      </c>
      <c r="BM7" s="40">
        <v>14.73</v>
      </c>
      <c r="BN7" s="40">
        <v>16.79</v>
      </c>
      <c r="BO7" s="40">
        <v>16</v>
      </c>
      <c r="BP7" s="40">
        <v>14.15</v>
      </c>
      <c r="BQ7" s="40">
        <v>95.99</v>
      </c>
      <c r="BR7" s="40">
        <v>94.91</v>
      </c>
      <c r="BS7" s="40">
        <v>90.22</v>
      </c>
      <c r="BT7" s="40">
        <v>90.8</v>
      </c>
      <c r="BU7" s="40">
        <v>93.49</v>
      </c>
      <c r="BV7" s="40">
        <v>112.31</v>
      </c>
      <c r="BW7" s="40">
        <v>510.61</v>
      </c>
      <c r="BX7" s="40">
        <v>494.45</v>
      </c>
      <c r="BY7" s="40">
        <v>404.2</v>
      </c>
      <c r="BZ7" s="40">
        <v>468.31</v>
      </c>
      <c r="CA7" s="40">
        <v>469.36</v>
      </c>
      <c r="CB7" s="40">
        <v>44.55</v>
      </c>
      <c r="CC7" s="40">
        <v>47.36</v>
      </c>
      <c r="CD7" s="40">
        <v>49.94</v>
      </c>
      <c r="CE7" s="40">
        <v>50.56</v>
      </c>
      <c r="CF7" s="40">
        <v>49.4</v>
      </c>
      <c r="CG7" s="40">
        <v>19.07</v>
      </c>
      <c r="CH7" s="40">
        <v>5.73</v>
      </c>
      <c r="CI7" s="40">
        <v>5.75</v>
      </c>
      <c r="CJ7" s="40">
        <v>6.67</v>
      </c>
      <c r="CK7" s="40">
        <v>7.77</v>
      </c>
      <c r="CL7" s="40">
        <v>6.67</v>
      </c>
      <c r="CM7" s="40">
        <v>35.24</v>
      </c>
      <c r="CN7" s="40">
        <v>35.22</v>
      </c>
      <c r="CO7" s="40">
        <v>34.92</v>
      </c>
      <c r="CP7" s="40">
        <v>34.19</v>
      </c>
      <c r="CQ7" s="40">
        <v>36.65</v>
      </c>
      <c r="CR7" s="40">
        <v>54.01</v>
      </c>
      <c r="CS7" s="40">
        <v>5.67</v>
      </c>
      <c r="CT7" s="40">
        <v>5.67</v>
      </c>
      <c r="CU7" s="40">
        <v>5.67</v>
      </c>
      <c r="CV7" s="40">
        <v>5.67</v>
      </c>
      <c r="CW7" s="40">
        <v>5.67</v>
      </c>
      <c r="CX7" s="40">
        <v>50.28</v>
      </c>
      <c r="CY7" s="40">
        <v>51.42</v>
      </c>
      <c r="CZ7" s="40">
        <v>50.9</v>
      </c>
      <c r="DA7" s="40">
        <v>49.05</v>
      </c>
      <c r="DB7" s="40">
        <v>50.94</v>
      </c>
      <c r="DC7" s="40">
        <v>76.67</v>
      </c>
      <c r="DD7" s="40">
        <v>31.27</v>
      </c>
      <c r="DE7" s="40">
        <v>33.58</v>
      </c>
      <c r="DF7" s="40">
        <v>35.75</v>
      </c>
      <c r="DG7" s="40">
        <v>37.93</v>
      </c>
      <c r="DH7" s="40">
        <v>40.1</v>
      </c>
      <c r="DI7" s="40">
        <v>53.4</v>
      </c>
      <c r="DJ7" s="40">
        <v>53.49</v>
      </c>
      <c r="DK7" s="40">
        <v>54.3</v>
      </c>
      <c r="DL7" s="40">
        <v>55.32</v>
      </c>
      <c r="DM7" s="40">
        <v>55.08</v>
      </c>
      <c r="DN7" s="40">
        <v>60.2</v>
      </c>
      <c r="DO7" s="40">
        <v>0</v>
      </c>
      <c r="DP7" s="40">
        <v>0</v>
      </c>
      <c r="DQ7" s="40">
        <v>0</v>
      </c>
      <c r="DR7" s="40">
        <v>0</v>
      </c>
      <c r="DS7" s="40">
        <v>0</v>
      </c>
      <c r="DT7" s="40">
        <v>3.46</v>
      </c>
      <c r="DU7" s="40">
        <v>3.28</v>
      </c>
      <c r="DV7" s="40">
        <v>4.66</v>
      </c>
      <c r="DW7" s="40">
        <v>7.35</v>
      </c>
      <c r="DX7" s="40">
        <v>7.6</v>
      </c>
      <c r="DY7" s="40">
        <v>48.27</v>
      </c>
      <c r="DZ7" s="40">
        <v>0</v>
      </c>
      <c r="EA7" s="40">
        <v>0</v>
      </c>
      <c r="EB7" s="40">
        <v>0</v>
      </c>
      <c r="EC7" s="40">
        <v>0</v>
      </c>
      <c r="ED7" s="40">
        <v>0</v>
      </c>
      <c r="EE7" s="40">
        <v>0.13</v>
      </c>
      <c r="EF7" s="40">
        <v>0.02</v>
      </c>
      <c r="EG7" s="40">
        <v>0.06</v>
      </c>
      <c r="EH7" s="40">
        <v>0.09</v>
      </c>
      <c r="EI7" s="40">
        <v>0.4</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100</v>
      </c>
      <c r="V11" s="48">
        <f>IF(U6="-",NA(),U6)</f>
        <v>100</v>
      </c>
      <c r="W11" s="48">
        <f>IF(V6="-",NA(),V6)</f>
        <v>100</v>
      </c>
      <c r="X11" s="48">
        <f>IF(W6="-",NA(),W6)</f>
        <v>100</v>
      </c>
      <c r="Y11" s="48">
        <f>IF(X6="-",NA(),X6)</f>
        <v>100</v>
      </c>
      <c r="AE11" s="47" t="s">
        <v>23</v>
      </c>
      <c r="AF11" s="48">
        <f>IF(AE6="-",NA(),AE6)</f>
        <v>0</v>
      </c>
      <c r="AG11" s="48">
        <f>IF(AF6="-",NA(),AF6)</f>
        <v>0</v>
      </c>
      <c r="AH11" s="48">
        <f>IF(AG6="-",NA(),AG6)</f>
        <v>0</v>
      </c>
      <c r="AI11" s="48">
        <f>IF(AH6="-",NA(),AH6)</f>
        <v>0</v>
      </c>
      <c r="AJ11" s="48">
        <f>IF(AI6="-",NA(),AI6)</f>
        <v>0</v>
      </c>
      <c r="AP11" s="47" t="s">
        <v>23</v>
      </c>
      <c r="AQ11" s="48">
        <f>IF(AP6="-",NA(),AP6)</f>
        <v>71.69</v>
      </c>
      <c r="AR11" s="48">
        <f>IF(AQ6="-",NA(),AQ6)</f>
        <v>40.96</v>
      </c>
      <c r="AS11" s="48">
        <f>IF(AR6="-",NA(),AR6)</f>
        <v>46.65</v>
      </c>
      <c r="AT11" s="48">
        <f>IF(AS6="-",NA(),AS6)</f>
        <v>53.98</v>
      </c>
      <c r="AU11" s="48">
        <f>IF(AT6="-",NA(),AT6)</f>
        <v>63.3</v>
      </c>
      <c r="BA11" s="47" t="s">
        <v>23</v>
      </c>
      <c r="BB11" s="48">
        <f>IF(BA6="-",NA(),BA6)</f>
        <v>12072.17</v>
      </c>
      <c r="BC11" s="48">
        <f>IF(BB6="-",NA(),BB6)</f>
        <v>10322.64</v>
      </c>
      <c r="BD11" s="48">
        <f>IF(BC6="-",NA(),BC6)</f>
        <v>9275.07</v>
      </c>
      <c r="BE11" s="48">
        <f>IF(BD6="-",NA(),BD6)</f>
        <v>8649.76</v>
      </c>
      <c r="BF11" s="48">
        <f>IF(BE6="-",NA(),BE6)</f>
        <v>8957.5</v>
      </c>
      <c r="BL11" s="47" t="s">
        <v>23</v>
      </c>
      <c r="BM11" s="48">
        <f>IF(BL6="-",NA(),BL6)</f>
        <v>12.78</v>
      </c>
      <c r="BN11" s="48">
        <f>IF(BM6="-",NA(),BM6)</f>
        <v>14.73</v>
      </c>
      <c r="BO11" s="48">
        <f>IF(BN6="-",NA(),BN6)</f>
        <v>16.79</v>
      </c>
      <c r="BP11" s="48">
        <f>IF(BO6="-",NA(),BO6)</f>
        <v>16</v>
      </c>
      <c r="BQ11" s="48">
        <f>IF(BP6="-",NA(),BP6)</f>
        <v>14.15</v>
      </c>
      <c r="BW11" s="47" t="s">
        <v>23</v>
      </c>
      <c r="BX11" s="48">
        <f>IF(BW6="-",NA(),BW6)</f>
        <v>510.61</v>
      </c>
      <c r="BY11" s="48">
        <f>IF(BX6="-",NA(),BX6)</f>
        <v>494.45</v>
      </c>
      <c r="BZ11" s="48">
        <f>IF(BY6="-",NA(),BY6)</f>
        <v>404.2</v>
      </c>
      <c r="CA11" s="48">
        <f>IF(BZ6="-",NA(),BZ6)</f>
        <v>468.31</v>
      </c>
      <c r="CB11" s="48">
        <f>IF(CA6="-",NA(),CA6)</f>
        <v>469.36</v>
      </c>
      <c r="CH11" s="47" t="s">
        <v>23</v>
      </c>
      <c r="CI11" s="48">
        <f>IF(CH6="-",NA(),CH6)</f>
        <v>5.73</v>
      </c>
      <c r="CJ11" s="48">
        <f>IF(CI6="-",NA(),CI6)</f>
        <v>5.75</v>
      </c>
      <c r="CK11" s="48">
        <f>IF(CJ6="-",NA(),CJ6)</f>
        <v>6.67</v>
      </c>
      <c r="CL11" s="48">
        <f>IF(CK6="-",NA(),CK6)</f>
        <v>7.77</v>
      </c>
      <c r="CM11" s="48">
        <f>IF(CL6="-",NA(),CL6)</f>
        <v>6.67</v>
      </c>
      <c r="CS11" s="47" t="s">
        <v>23</v>
      </c>
      <c r="CT11" s="48">
        <f>IF(CS6="-",NA(),CS6)</f>
        <v>5.67</v>
      </c>
      <c r="CU11" s="48">
        <f>IF(CT6="-",NA(),CT6)</f>
        <v>5.67</v>
      </c>
      <c r="CV11" s="48">
        <f>IF(CU6="-",NA(),CU6)</f>
        <v>5.67</v>
      </c>
      <c r="CW11" s="48">
        <f>IF(CV6="-",NA(),CV6)</f>
        <v>5.67</v>
      </c>
      <c r="CX11" s="48">
        <f>IF(CW6="-",NA(),CW6)</f>
        <v>5.67</v>
      </c>
      <c r="DD11" s="47" t="s">
        <v>23</v>
      </c>
      <c r="DE11" s="48">
        <f>IF(DD6="-",NA(),DD6)</f>
        <v>31.27</v>
      </c>
      <c r="DF11" s="48">
        <f>IF(DE6="-",NA(),DE6)</f>
        <v>33.58</v>
      </c>
      <c r="DG11" s="48">
        <f>IF(DF6="-",NA(),DF6)</f>
        <v>35.75</v>
      </c>
      <c r="DH11" s="48">
        <f>IF(DG6="-",NA(),DG6)</f>
        <v>37.93</v>
      </c>
      <c r="DI11" s="48">
        <f>IF(DH6="-",NA(),DH6)</f>
        <v>40.1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2023-01-20T07:40:34Z</cp:lastPrinted>
  <dcterms:created xsi:type="dcterms:W3CDTF">2022-12-01T02:34:01Z</dcterms:created>
  <dcterms:modified xsi:type="dcterms:W3CDTF">2023-01-20T07:41:49Z</dcterms:modified>
  <cp:category/>
</cp:coreProperties>
</file>