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SSADSV01\Redirect\5212\Desktop\"/>
    </mc:Choice>
  </mc:AlternateContent>
  <xr:revisionPtr revIDLastSave="0" documentId="13_ncr:1_{520B204B-D58B-4086-B66F-B3BA36717D53}" xr6:coauthVersionLast="47" xr6:coauthVersionMax="47" xr10:uidLastSave="{00000000-0000-0000-0000-000000000000}"/>
  <workbookProtection workbookAlgorithmName="SHA-512" workbookHashValue="yiImg8vnACbrnzI5VTa3xPtL9bQbJjOg8gtj92aON4/pnKIzlQUA0tidEpO8VG91A6FG6A/Ps2xnN7nuv0JC9w==" workbookSaltValue="6aDDaEPDe3STzz7lanbLTA==" workbookSpinCount="100000" lockStructure="1"/>
  <bookViews>
    <workbookView xWindow="810" yWindow="-120" windowWidth="18510" windowHeight="156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W10" i="4" s="1"/>
  <c r="P6" i="5"/>
  <c r="P10" i="4" s="1"/>
  <c r="O6" i="5"/>
  <c r="I10" i="4" s="1"/>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G85" i="4"/>
  <c r="AL10" i="4"/>
  <c r="BB8" i="4"/>
  <c r="AD8" i="4"/>
  <c r="W8" i="4"/>
  <c r="B8" i="4"/>
  <c r="B6" i="4"/>
</calcChain>
</file>

<file path=xl/sharedStrings.xml><?xml version="1.0" encoding="utf-8"?>
<sst xmlns="http://schemas.openxmlformats.org/spreadsheetml/2006/main" count="231" uniqueCount="115">
  <si>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</si>
  <si>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</si>
  <si>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</si>
  <si>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</si>
  <si>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</si>
  <si>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</si>
  <si>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</si>
  <si>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</si>
  <si>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</si>
  <si>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</si>
  <si>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</si>
  <si>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</si>
  <si>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</si>
  <si>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</si>
  <si>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</si>
  <si>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</si>
  <si>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</si>
  <si>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</si>
  <si>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</si>
  <si>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</si>
  <si>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</si>
  <si>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</si>
  <si>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</si>
  <si>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</si>
  <si>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</si>
  <si>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</si>
  <si>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</si>
  <si>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</si>
  <si>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</si>
  <si>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</si>
  <si>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</si>
  <si>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</si>
  <si>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</si>
  <si>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</si>
  <si>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</si>
  <si>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</si>
  <si>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</si>
  <si>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</si>
  <si>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</si>
  <si>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</si>
  <si>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</si>
  <si>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</si>
  <si>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</si>
  <si>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</si>
  <si>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</si>
  <si>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</si>
  <si>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</si>
  <si>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</si>
  <si>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</si>
  <si>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</si>
  <si>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</si>
  <si>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</si>
  <si>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</si>
  <si>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</si>
  <si>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</si>
  <si>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</si>
  <si>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</si>
  <si>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</si>
  <si>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</si>
  <si>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</si>
  <si>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</si>
  <si>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</si>
  <si>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</si>
  <si>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</si>
  <si>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</si>
  <si>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</si>
  <si>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</si>
  <si>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</si>
  <si>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</si>
  <si>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</si>
  <si>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</si>
  <si>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</si>
  <si>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</si>
  <si>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</si>
  <si>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</si>
  <si>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</si>
  <si>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</si>
  <si>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</si>
  <si>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</si>
  <si>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</si>
  <si>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</si>
  <si>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</si>
  <si>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</si>
  <si>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</si>
  <si>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</si>
  <si>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</si>
  <si>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</si>
  <si>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</si>
  <si>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</si>
  <si>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</si>
  <si>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</si>
  <si>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</si>
  <si>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</si>
  <si>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相馬地方広域水道企業団</t>
  </si>
  <si>
    <t>法適用</t>
  </si>
  <si>
    <t>水道事業</t>
  </si>
  <si>
    <t>末端給水事業</t>
  </si>
  <si>
    <t>A5</t>
  </si>
  <si>
    <t>自治体職員 民間企業出身 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</si>
  <si>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</si>
  <si>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</si>
  <si>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</si>
  <si>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</si>
  <si>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</si>
  <si>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</si>
  <si>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</si>
  <si>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</si>
  <si>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</si>
  <si>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</si>
  <si>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</si>
  <si>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</si>
  <si>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</si>
  <si>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①経常収支比率は100％以上を維持しているが、減少傾向にあるため更なる経費削減に努める。
②累積欠損金は発生していない。
③流動比率は100％以上を維持しており良好である。
④企業債残高対給水収益比率は、創設事業完了の平成15年度以降起債をしていないため毎年減少している。
⑤料金回収率は100％以上を維持しているが、減少傾向にあるため更なる経費削減に努める。
⑥給水原価は平均値を下回っているが、維持管理費用の増加等に伴い増加傾向にあるため、引き続き経営改善を務める。
⑦施設利用率は横ばいだが、今後は人口減少により配水量の低下が考えられるので施設の統廃合等で適切な施設規模にできるよう検討する。
⑧漏水調査業務等により適切な施設維持管理を務めているが、令和4年3月の地震被害等により無収水量が増加したため、有収率も低下した。</t>
    <rPh sb="1" eb="5">
      <t>ケイジョウシュウシ</t>
    </rPh>
    <rPh sb="5" eb="7">
      <t>ヒリツ</t>
    </rPh>
    <rPh sb="12" eb="14">
      <t>イジョウ</t>
    </rPh>
    <rPh sb="15" eb="17">
      <t>イジ</t>
    </rPh>
    <rPh sb="23" eb="27">
      <t>ゲンショウケイコウ</t>
    </rPh>
    <rPh sb="32" eb="33">
      <t>サラ</t>
    </rPh>
    <rPh sb="35" eb="39">
      <t>ケイヒサクゲン</t>
    </rPh>
    <rPh sb="40" eb="41">
      <t>ツト</t>
    </rPh>
    <rPh sb="46" eb="48">
      <t>ルイセキ</t>
    </rPh>
    <rPh sb="48" eb="50">
      <t>ケッソン</t>
    </rPh>
    <rPh sb="50" eb="51">
      <t>キン</t>
    </rPh>
    <rPh sb="52" eb="54">
      <t>ハッセイ</t>
    </rPh>
    <rPh sb="62" eb="64">
      <t>リュウドウ</t>
    </rPh>
    <rPh sb="64" eb="66">
      <t>ヒリツ</t>
    </rPh>
    <rPh sb="71" eb="73">
      <t>イジョウ</t>
    </rPh>
    <rPh sb="74" eb="76">
      <t>イジ</t>
    </rPh>
    <rPh sb="80" eb="82">
      <t>リョウコウ</t>
    </rPh>
    <rPh sb="88" eb="91">
      <t>キギョウサイ</t>
    </rPh>
    <rPh sb="91" eb="93">
      <t>ザンダカ</t>
    </rPh>
    <rPh sb="93" eb="94">
      <t>タイ</t>
    </rPh>
    <rPh sb="94" eb="98">
      <t>キュウスイシュウエキ</t>
    </rPh>
    <rPh sb="98" eb="100">
      <t>ヒリツ</t>
    </rPh>
    <rPh sb="102" eb="106">
      <t>ソウセツジギョウ</t>
    </rPh>
    <rPh sb="106" eb="108">
      <t>カンリョウ</t>
    </rPh>
    <rPh sb="109" eb="111">
      <t>ヘイセイ</t>
    </rPh>
    <rPh sb="113" eb="115">
      <t>ネンド</t>
    </rPh>
    <rPh sb="115" eb="117">
      <t>イコウ</t>
    </rPh>
    <rPh sb="117" eb="119">
      <t>キサイ</t>
    </rPh>
    <rPh sb="127" eb="129">
      <t>マイトシ</t>
    </rPh>
    <rPh sb="129" eb="131">
      <t>ゲンショウ</t>
    </rPh>
    <rPh sb="138" eb="143">
      <t>リョウキンカイシュウリツ</t>
    </rPh>
    <rPh sb="148" eb="150">
      <t>イジョウ</t>
    </rPh>
    <rPh sb="151" eb="153">
      <t>イジ</t>
    </rPh>
    <rPh sb="159" eb="163">
      <t>ゲンショウケイコウ</t>
    </rPh>
    <rPh sb="168" eb="169">
      <t>サラ</t>
    </rPh>
    <rPh sb="171" eb="175">
      <t>ケイヒサクゲン</t>
    </rPh>
    <rPh sb="176" eb="177">
      <t>ツト</t>
    </rPh>
    <rPh sb="182" eb="186">
      <t>キュウスイゲンカ</t>
    </rPh>
    <rPh sb="187" eb="190">
      <t>ヘイキンチ</t>
    </rPh>
    <rPh sb="191" eb="193">
      <t>シタマワ</t>
    </rPh>
    <rPh sb="199" eb="205">
      <t>イジカンリヒヨウ</t>
    </rPh>
    <rPh sb="206" eb="209">
      <t>ゾウカトウ</t>
    </rPh>
    <rPh sb="210" eb="211">
      <t>トモナ</t>
    </rPh>
    <rPh sb="212" eb="216">
      <t>ゾウカケイコウ</t>
    </rPh>
    <rPh sb="222" eb="223">
      <t>ヒ</t>
    </rPh>
    <rPh sb="224" eb="225">
      <t>ツヅ</t>
    </rPh>
    <rPh sb="226" eb="230">
      <t>ケイエイカイゼン</t>
    </rPh>
    <rPh sb="231" eb="232">
      <t>ツト</t>
    </rPh>
    <rPh sb="237" eb="242">
      <t>シセツリヨウリツ</t>
    </rPh>
    <rPh sb="243" eb="244">
      <t>ヨコ</t>
    </rPh>
    <rPh sb="249" eb="251">
      <t>コンゴ</t>
    </rPh>
    <rPh sb="252" eb="256">
      <t>ジンコウゲンショウ</t>
    </rPh>
    <rPh sb="263" eb="265">
      <t>テイカ</t>
    </rPh>
    <rPh sb="266" eb="267">
      <t>カンガ</t>
    </rPh>
    <rPh sb="273" eb="275">
      <t>シセツ</t>
    </rPh>
    <rPh sb="276" eb="279">
      <t>トウハイゴウ</t>
    </rPh>
    <rPh sb="279" eb="280">
      <t>トウ</t>
    </rPh>
    <rPh sb="281" eb="283">
      <t>テキセツ</t>
    </rPh>
    <rPh sb="284" eb="288">
      <t>シセツキボ</t>
    </rPh>
    <rPh sb="294" eb="296">
      <t>ケントウ</t>
    </rPh>
    <rPh sb="301" eb="305">
      <t>ロウスイチョウサ</t>
    </rPh>
    <rPh sb="305" eb="308">
      <t>ギョウムトウ</t>
    </rPh>
    <rPh sb="311" eb="313">
      <t>テキセツ</t>
    </rPh>
    <rPh sb="314" eb="320">
      <t>シセツイジカンリ</t>
    </rPh>
    <rPh sb="321" eb="322">
      <t>ツト</t>
    </rPh>
    <rPh sb="328" eb="330">
      <t>レイワ</t>
    </rPh>
    <rPh sb="331" eb="332">
      <t>ネン</t>
    </rPh>
    <rPh sb="333" eb="334">
      <t>ガツ</t>
    </rPh>
    <rPh sb="335" eb="339">
      <t>ジシンヒガイ</t>
    </rPh>
    <rPh sb="339" eb="340">
      <t>トウ</t>
    </rPh>
    <phoneticPr fontId="4"/>
  </si>
  <si>
    <t>①有形固定資産減価償却率は横ばいだが、管路経年化率の上昇に伴い、今後数値が高くなる可能性があるため、適切な更新計画を考えていく必要がある。
②管路経年化率は、令和2年度から老朽管更新を実施しており固定資産台帳に反映され次第数値の緩和が予測されるが、法定耐用年数超過の管路は上昇傾向にあるため、引き続き計画的かつ効率的な更新を取り組んでいく。
③管路経年化率は横ばいだが、管路経年化率は上昇傾向にあるため、計画的に更新に取り組む必要がある。</t>
    <rPh sb="1" eb="7">
      <t>ユウケイコテイシサン</t>
    </rPh>
    <rPh sb="7" eb="11">
      <t>ゲンカショウキャク</t>
    </rPh>
    <rPh sb="11" eb="12">
      <t>リツ</t>
    </rPh>
    <rPh sb="13" eb="14">
      <t>ヨコ</t>
    </rPh>
    <rPh sb="19" eb="23">
      <t>カンロケイネン</t>
    </rPh>
    <rPh sb="23" eb="24">
      <t>カ</t>
    </rPh>
    <rPh sb="24" eb="25">
      <t>リツ</t>
    </rPh>
    <rPh sb="26" eb="28">
      <t>ジョウショウ</t>
    </rPh>
    <rPh sb="29" eb="30">
      <t>トモナ</t>
    </rPh>
    <rPh sb="32" eb="34">
      <t>コンゴ</t>
    </rPh>
    <rPh sb="34" eb="36">
      <t>スウチ</t>
    </rPh>
    <rPh sb="37" eb="38">
      <t>タカ</t>
    </rPh>
    <rPh sb="41" eb="44">
      <t>カノウセイ</t>
    </rPh>
    <rPh sb="50" eb="52">
      <t>テキセツ</t>
    </rPh>
    <rPh sb="53" eb="57">
      <t>コウシンケイカク</t>
    </rPh>
    <rPh sb="58" eb="59">
      <t>カンガ</t>
    </rPh>
    <rPh sb="63" eb="65">
      <t>ヒツヨウ</t>
    </rPh>
    <rPh sb="71" eb="77">
      <t>カンロケイネンカリツ</t>
    </rPh>
    <rPh sb="79" eb="81">
      <t>レイワ</t>
    </rPh>
    <rPh sb="82" eb="84">
      <t>ネンド</t>
    </rPh>
    <rPh sb="86" eb="89">
      <t>ロウキュウカン</t>
    </rPh>
    <rPh sb="89" eb="91">
      <t>コウシン</t>
    </rPh>
    <rPh sb="92" eb="94">
      <t>ジッシ</t>
    </rPh>
    <rPh sb="98" eb="104">
      <t>コテイシサンダイチョウ</t>
    </rPh>
    <rPh sb="105" eb="107">
      <t>ハンエイ</t>
    </rPh>
    <rPh sb="109" eb="111">
      <t>シダイ</t>
    </rPh>
    <rPh sb="111" eb="113">
      <t>スウチ</t>
    </rPh>
    <rPh sb="114" eb="116">
      <t>カンワ</t>
    </rPh>
    <rPh sb="117" eb="119">
      <t>ヨソク</t>
    </rPh>
    <rPh sb="124" eb="130">
      <t>ホウテイタイヨウネンスウ</t>
    </rPh>
    <rPh sb="130" eb="132">
      <t>チョウカ</t>
    </rPh>
    <rPh sb="133" eb="135">
      <t>カンロ</t>
    </rPh>
    <rPh sb="136" eb="140">
      <t>ジョウショウケイコウ</t>
    </rPh>
    <rPh sb="146" eb="147">
      <t>ヒ</t>
    </rPh>
    <rPh sb="148" eb="149">
      <t>ツヅ</t>
    </rPh>
    <rPh sb="150" eb="153">
      <t>ケイカクテキ</t>
    </rPh>
    <rPh sb="155" eb="158">
      <t>コウリツテキ</t>
    </rPh>
    <rPh sb="159" eb="161">
      <t>コウシン</t>
    </rPh>
    <rPh sb="162" eb="163">
      <t>ト</t>
    </rPh>
    <rPh sb="164" eb="165">
      <t>ク</t>
    </rPh>
    <rPh sb="172" eb="178">
      <t>カンロケイネンカリツ</t>
    </rPh>
    <rPh sb="179" eb="180">
      <t>ヨコ</t>
    </rPh>
    <rPh sb="185" eb="191">
      <t>カンロケイネンカリツ</t>
    </rPh>
    <rPh sb="192" eb="196">
      <t>ジョウショウケイコウ</t>
    </rPh>
    <rPh sb="202" eb="205">
      <t>ケイカクテキ</t>
    </rPh>
    <rPh sb="206" eb="208">
      <t>コウシン</t>
    </rPh>
    <rPh sb="209" eb="210">
      <t>ト</t>
    </rPh>
    <rPh sb="211" eb="212">
      <t>ク</t>
    </rPh>
    <rPh sb="213" eb="215">
      <t>ヒツヨウ</t>
    </rPh>
    <phoneticPr fontId="4"/>
  </si>
  <si>
    <t>　本企業団の経営については、一定の健全化は確保できていると判断している。しかし、将来的には人口減少による給水収益の減少および老朽化施設の更新費用の増加により厳しい経営環境になると考えられる。
　それらを考慮して、経営戦略やアセットマネジメントにより経費削減に努め、状況に応じて適切に計画を見直していく。また、近年多発する自然災害等への緊急時対応にも努め、引き続き安全で安定した水道事業の経営を目指していく。</t>
    <rPh sb="1" eb="5">
      <t>ホンキギョウダン</t>
    </rPh>
    <rPh sb="6" eb="8">
      <t>ケイエイ</t>
    </rPh>
    <rPh sb="14" eb="16">
      <t>イッテイ</t>
    </rPh>
    <rPh sb="17" eb="20">
      <t>ケンゼンカ</t>
    </rPh>
    <rPh sb="21" eb="23">
      <t>カクホ</t>
    </rPh>
    <rPh sb="29" eb="31">
      <t>ハンダン</t>
    </rPh>
    <rPh sb="40" eb="43">
      <t>ショウライテキ</t>
    </rPh>
    <rPh sb="45" eb="49">
      <t>ジンコウゲンショウ</t>
    </rPh>
    <rPh sb="52" eb="56">
      <t>キュウスイシュウエキ</t>
    </rPh>
    <rPh sb="57" eb="59">
      <t>ゲンショウ</t>
    </rPh>
    <rPh sb="62" eb="67">
      <t>ロウキュウカシセツ</t>
    </rPh>
    <rPh sb="68" eb="70">
      <t>コウシン</t>
    </rPh>
    <rPh sb="70" eb="72">
      <t>ヒヨウ</t>
    </rPh>
    <rPh sb="73" eb="75">
      <t>ゾウカ</t>
    </rPh>
    <rPh sb="78" eb="79">
      <t>キビ</t>
    </rPh>
    <rPh sb="81" eb="85">
      <t>ケイエイカンキョウ</t>
    </rPh>
    <rPh sb="89" eb="90">
      <t>カンガ</t>
    </rPh>
    <rPh sb="101" eb="103">
      <t>コウリョ</t>
    </rPh>
    <rPh sb="106" eb="110">
      <t>ケイエイセンリャク</t>
    </rPh>
    <rPh sb="124" eb="128">
      <t>ケイヒサクゲン</t>
    </rPh>
    <rPh sb="129" eb="130">
      <t>ツト</t>
    </rPh>
    <rPh sb="132" eb="134">
      <t>ジョウキョウ</t>
    </rPh>
    <rPh sb="135" eb="136">
      <t>オウ</t>
    </rPh>
    <rPh sb="138" eb="140">
      <t>テキセツ</t>
    </rPh>
    <rPh sb="141" eb="143">
      <t>ケイカク</t>
    </rPh>
    <rPh sb="144" eb="146">
      <t>ミナオ</t>
    </rPh>
    <rPh sb="154" eb="156">
      <t>キンネン</t>
    </rPh>
    <rPh sb="156" eb="158">
      <t>タハツ</t>
    </rPh>
    <rPh sb="160" eb="164">
      <t>シゼンサイガイ</t>
    </rPh>
    <rPh sb="164" eb="165">
      <t>ナド</t>
    </rPh>
    <rPh sb="167" eb="170">
      <t>キンキュウジ</t>
    </rPh>
    <rPh sb="170" eb="172">
      <t>タイオウ</t>
    </rPh>
    <rPh sb="174" eb="175">
      <t>ツト</t>
    </rPh>
    <rPh sb="177" eb="178">
      <t>ヒ</t>
    </rPh>
    <rPh sb="179" eb="180">
      <t>ツヅ</t>
    </rPh>
    <rPh sb="181" eb="183">
      <t>アンゼン</t>
    </rPh>
    <rPh sb="184" eb="186">
      <t>アンテイ</t>
    </rPh>
    <rPh sb="188" eb="192">
      <t>スイドウジギョウ</t>
    </rPh>
    <rPh sb="193" eb="195">
      <t>ケイエイ</t>
    </rPh>
    <rPh sb="196" eb="198">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</si>
</sst>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2.39</c:v>
                </c:pt>
                <c:pt idx="1">
                  <c:v>0.86</c:v>
                </c:pt>
                <c:pt idx="2">
                  <c:v>0.68</c:v>
                </c:pt>
                <c:pt idx="3">
                  <c:v>0.34</c:v>
                </c:pt>
                <c:pt idx="4">
                  <c:v>0.8</c:v>
                </c:pt>
              </c:numCache>
            </c:numRef>
          </c:val>
          <c:extLst>
            <c:ext xmlns:c16="http://schemas.microsoft.com/office/drawing/2014/chart" uri="{C3380CC4-5D6E-409C-BE32-E72D297353CC}">
              <c16:uniqueId val="{00000000-5D74-4D79-A29B-B7A777517CE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0.63</c:v>
                </c:pt>
                <c:pt idx="2">
                  <c:v>0.63</c:v>
                </c:pt>
                <c:pt idx="3">
                  <c:v>0.6</c:v>
                </c:pt>
                <c:pt idx="4">
                  <c:v>0.52</c:v>
                </c:pt>
              </c:numCache>
            </c:numRef>
          </c:val>
          <c:smooth val="0"/>
          <c:extLst>
            <c:ext xmlns:c16="http://schemas.microsoft.com/office/drawing/2014/chart" uri="{C3380CC4-5D6E-409C-BE32-E72D297353CC}">
              <c16:uniqueId val="{00000001-5D74-4D79-A29B-B7A777517CE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56.86</c:v>
                </c:pt>
                <c:pt idx="1">
                  <c:v>55.08</c:v>
                </c:pt>
                <c:pt idx="2">
                  <c:v>47.91</c:v>
                </c:pt>
                <c:pt idx="3">
                  <c:v>53.25</c:v>
                </c:pt>
                <c:pt idx="4">
                  <c:v>55.29</c:v>
                </c:pt>
              </c:numCache>
            </c:numRef>
          </c:val>
          <c:extLst>
            <c:ext xmlns:c16="http://schemas.microsoft.com/office/drawing/2014/chart" uri="{C3380CC4-5D6E-409C-BE32-E72D297353CC}">
              <c16:uniqueId val="{00000000-07BD-4839-BB22-59D146D1AAC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59.46</c:v>
                </c:pt>
                <c:pt idx="2">
                  <c:v>59.51</c:v>
                </c:pt>
                <c:pt idx="3">
                  <c:v>59.91</c:v>
                </c:pt>
                <c:pt idx="4">
                  <c:v>60.34</c:v>
                </c:pt>
              </c:numCache>
            </c:numRef>
          </c:val>
          <c:smooth val="0"/>
          <c:extLst>
            <c:ext xmlns:c16="http://schemas.microsoft.com/office/drawing/2014/chart" uri="{C3380CC4-5D6E-409C-BE32-E72D297353CC}">
              <c16:uniqueId val="{00000001-07BD-4839-BB22-59D146D1AAC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84.8</c:v>
                </c:pt>
                <c:pt idx="1">
                  <c:v>84.59</c:v>
                </c:pt>
                <c:pt idx="2">
                  <c:v>83.35</c:v>
                </c:pt>
                <c:pt idx="3">
                  <c:v>82.43</c:v>
                </c:pt>
                <c:pt idx="4">
                  <c:v>81.069999999999993</c:v>
                </c:pt>
              </c:numCache>
            </c:numRef>
          </c:val>
          <c:extLst>
            <c:ext xmlns:c16="http://schemas.microsoft.com/office/drawing/2014/chart" uri="{C3380CC4-5D6E-409C-BE32-E72D297353CC}">
              <c16:uniqueId val="{00000000-290E-472C-9155-C33FB49D671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87.28</c:v>
                </c:pt>
                <c:pt idx="1">
                  <c:v>87.41</c:v>
                </c:pt>
                <c:pt idx="2">
                  <c:v>87.08</c:v>
                </c:pt>
                <c:pt idx="3">
                  <c:v>87.26</c:v>
                </c:pt>
                <c:pt idx="4">
                  <c:v>84.19</c:v>
                </c:pt>
              </c:numCache>
            </c:numRef>
          </c:val>
          <c:smooth val="0"/>
          <c:extLst>
            <c:ext xmlns:c16="http://schemas.microsoft.com/office/drawing/2014/chart" uri="{C3380CC4-5D6E-409C-BE32-E72D297353CC}">
              <c16:uniqueId val="{00000001-290E-472C-9155-C33FB49D671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124.79</c:v>
                </c:pt>
                <c:pt idx="1">
                  <c:v>122.71</c:v>
                </c:pt>
                <c:pt idx="2">
                  <c:v>120.58</c:v>
                </c:pt>
                <c:pt idx="3">
                  <c:v>120.05</c:v>
                </c:pt>
                <c:pt idx="4">
                  <c:v>114.56</c:v>
                </c:pt>
              </c:numCache>
            </c:numRef>
          </c:val>
          <c:extLst>
            <c:ext xmlns:c16="http://schemas.microsoft.com/office/drawing/2014/chart" uri="{C3380CC4-5D6E-409C-BE32-E72D297353CC}">
              <c16:uniqueId val="{00000000-D71F-413E-B657-F2732A8EEF8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112.15</c:v>
                </c:pt>
                <c:pt idx="1">
                  <c:v>111.44</c:v>
                </c:pt>
                <c:pt idx="2">
                  <c:v>111.17</c:v>
                </c:pt>
                <c:pt idx="3">
                  <c:v>110.91</c:v>
                </c:pt>
                <c:pt idx="4">
                  <c:v>109.23</c:v>
                </c:pt>
              </c:numCache>
            </c:numRef>
          </c:val>
          <c:smooth val="0"/>
          <c:extLst>
            <c:ext xmlns:c16="http://schemas.microsoft.com/office/drawing/2014/chart" uri="{C3380CC4-5D6E-409C-BE32-E72D297353CC}">
              <c16:uniqueId val="{00000001-D71F-413E-B657-F2732A8EEF8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54.77</c:v>
                </c:pt>
                <c:pt idx="1">
                  <c:v>56.04</c:v>
                </c:pt>
                <c:pt idx="2">
                  <c:v>55.98</c:v>
                </c:pt>
                <c:pt idx="3">
                  <c:v>57.29</c:v>
                </c:pt>
                <c:pt idx="4">
                  <c:v>56.65</c:v>
                </c:pt>
              </c:numCache>
            </c:numRef>
          </c:val>
          <c:extLst>
            <c:ext xmlns:c16="http://schemas.microsoft.com/office/drawing/2014/chart" uri="{C3380CC4-5D6E-409C-BE32-E72D297353CC}">
              <c16:uniqueId val="{00000000-66EC-4627-90FD-76E1558CA85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46.94</c:v>
                </c:pt>
                <c:pt idx="1">
                  <c:v>47.62</c:v>
                </c:pt>
                <c:pt idx="2">
                  <c:v>48.55</c:v>
                </c:pt>
                <c:pt idx="3">
                  <c:v>49.2</c:v>
                </c:pt>
                <c:pt idx="4">
                  <c:v>49.96</c:v>
                </c:pt>
              </c:numCache>
            </c:numRef>
          </c:val>
          <c:smooth val="0"/>
          <c:extLst>
            <c:ext xmlns:c16="http://schemas.microsoft.com/office/drawing/2014/chart" uri="{C3380CC4-5D6E-409C-BE32-E72D297353CC}">
              <c16:uniqueId val="{00000001-66EC-4627-90FD-76E1558CA85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4.5999999999999996</c:v>
                </c:pt>
                <c:pt idx="1">
                  <c:v>5.21</c:v>
                </c:pt>
                <c:pt idx="2">
                  <c:v>7.68</c:v>
                </c:pt>
                <c:pt idx="3">
                  <c:v>12.73</c:v>
                </c:pt>
                <c:pt idx="4">
                  <c:v>14.92</c:v>
                </c:pt>
              </c:numCache>
            </c:numRef>
          </c:val>
          <c:extLst>
            <c:ext xmlns:c16="http://schemas.microsoft.com/office/drawing/2014/chart" uri="{C3380CC4-5D6E-409C-BE32-E72D297353CC}">
              <c16:uniqueId val="{00000000-6EEA-4A2D-9AD3-8DB31AEECA5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14.48</c:v>
                </c:pt>
                <c:pt idx="1">
                  <c:v>16.27</c:v>
                </c:pt>
                <c:pt idx="2">
                  <c:v>17.11</c:v>
                </c:pt>
                <c:pt idx="3">
                  <c:v>18.329999999999998</c:v>
                </c:pt>
                <c:pt idx="4">
                  <c:v>19.32</c:v>
                </c:pt>
              </c:numCache>
            </c:numRef>
          </c:val>
          <c:smooth val="0"/>
          <c:extLst>
            <c:ext xmlns:c16="http://schemas.microsoft.com/office/drawing/2014/chart" uri="{C3380CC4-5D6E-409C-BE32-E72D297353CC}">
              <c16:uniqueId val="{00000001-6EEA-4A2D-9AD3-8DB31AEECA5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61-4997-B137-BED427E3142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c:v>
                </c:pt>
                <c:pt idx="1">
                  <c:v>1.03</c:v>
                </c:pt>
                <c:pt idx="2">
                  <c:v>0.78</c:v>
                </c:pt>
                <c:pt idx="3">
                  <c:v>0.92</c:v>
                </c:pt>
                <c:pt idx="4">
                  <c:v>4.6900000000000004</c:v>
                </c:pt>
              </c:numCache>
            </c:numRef>
          </c:val>
          <c:smooth val="0"/>
          <c:extLst>
            <c:ext xmlns:c16="http://schemas.microsoft.com/office/drawing/2014/chart" uri="{C3380CC4-5D6E-409C-BE32-E72D297353CC}">
              <c16:uniqueId val="{00000001-7161-4997-B137-BED427E3142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577.14</c:v>
                </c:pt>
                <c:pt idx="1">
                  <c:v>686.02</c:v>
                </c:pt>
                <c:pt idx="2">
                  <c:v>657.87</c:v>
                </c:pt>
                <c:pt idx="3">
                  <c:v>734.82</c:v>
                </c:pt>
                <c:pt idx="4">
                  <c:v>708.82</c:v>
                </c:pt>
              </c:numCache>
            </c:numRef>
          </c:val>
          <c:extLst>
            <c:ext xmlns:c16="http://schemas.microsoft.com/office/drawing/2014/chart" uri="{C3380CC4-5D6E-409C-BE32-E72D297353CC}">
              <c16:uniqueId val="{00000000-3A89-4AB0-AB55-1D51E6A89D8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355.5</c:v>
                </c:pt>
                <c:pt idx="1">
                  <c:v>349.83</c:v>
                </c:pt>
                <c:pt idx="2">
                  <c:v>360.86</c:v>
                </c:pt>
                <c:pt idx="3">
                  <c:v>350.79</c:v>
                </c:pt>
                <c:pt idx="4">
                  <c:v>338.02</c:v>
                </c:pt>
              </c:numCache>
            </c:numRef>
          </c:val>
          <c:smooth val="0"/>
          <c:extLst>
            <c:ext xmlns:c16="http://schemas.microsoft.com/office/drawing/2014/chart" uri="{C3380CC4-5D6E-409C-BE32-E72D297353CC}">
              <c16:uniqueId val="{00000001-3A89-4AB0-AB55-1D51E6A89D8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219.47</c:v>
                </c:pt>
                <c:pt idx="1">
                  <c:v>204.15</c:v>
                </c:pt>
                <c:pt idx="2">
                  <c:v>188.73</c:v>
                </c:pt>
                <c:pt idx="3">
                  <c:v>156.13</c:v>
                </c:pt>
                <c:pt idx="4">
                  <c:v>133.62</c:v>
                </c:pt>
              </c:numCache>
            </c:numRef>
          </c:val>
          <c:extLst>
            <c:ext xmlns:c16="http://schemas.microsoft.com/office/drawing/2014/chart" uri="{C3380CC4-5D6E-409C-BE32-E72D297353CC}">
              <c16:uniqueId val="{00000000-1413-46B7-BC46-773BFCCAC55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312.58</c:v>
                </c:pt>
                <c:pt idx="1">
                  <c:v>314.87</c:v>
                </c:pt>
                <c:pt idx="2">
                  <c:v>309.27999999999997</c:v>
                </c:pt>
                <c:pt idx="3">
                  <c:v>322.92</c:v>
                </c:pt>
                <c:pt idx="4">
                  <c:v>379.91</c:v>
                </c:pt>
              </c:numCache>
            </c:numRef>
          </c:val>
          <c:smooth val="0"/>
          <c:extLst>
            <c:ext xmlns:c16="http://schemas.microsoft.com/office/drawing/2014/chart" uri="{C3380CC4-5D6E-409C-BE32-E72D297353CC}">
              <c16:uniqueId val="{00000001-1413-46B7-BC46-773BFCCAC55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119.53</c:v>
                </c:pt>
                <c:pt idx="1">
                  <c:v>117.59</c:v>
                </c:pt>
                <c:pt idx="2">
                  <c:v>114.15</c:v>
                </c:pt>
                <c:pt idx="3">
                  <c:v>115.89</c:v>
                </c:pt>
                <c:pt idx="4">
                  <c:v>110.95</c:v>
                </c:pt>
              </c:numCache>
            </c:numRef>
          </c:val>
          <c:extLst>
            <c:ext xmlns:c16="http://schemas.microsoft.com/office/drawing/2014/chart" uri="{C3380CC4-5D6E-409C-BE32-E72D297353CC}">
              <c16:uniqueId val="{00000000-66D6-4265-AFFA-C62B6AE3996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104.57</c:v>
                </c:pt>
                <c:pt idx="1">
                  <c:v>103.54</c:v>
                </c:pt>
                <c:pt idx="2">
                  <c:v>103.32</c:v>
                </c:pt>
                <c:pt idx="3">
                  <c:v>100.85</c:v>
                </c:pt>
                <c:pt idx="4">
                  <c:v>98.3</c:v>
                </c:pt>
              </c:numCache>
            </c:numRef>
          </c:val>
          <c:smooth val="0"/>
          <c:extLst>
            <c:ext xmlns:c16="http://schemas.microsoft.com/office/drawing/2014/chart" uri="{C3380CC4-5D6E-409C-BE32-E72D297353CC}">
              <c16:uniqueId val="{00000001-66D6-4265-AFFA-C62B6AE3996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154.78</c:v>
                </c:pt>
                <c:pt idx="1">
                  <c:v>156.72</c:v>
                </c:pt>
                <c:pt idx="2">
                  <c:v>158.31</c:v>
                </c:pt>
                <c:pt idx="3">
                  <c:v>158.38</c:v>
                </c:pt>
                <c:pt idx="4">
                  <c:v>164.73</c:v>
                </c:pt>
              </c:numCache>
            </c:numRef>
          </c:val>
          <c:extLst>
            <c:ext xmlns:c16="http://schemas.microsoft.com/office/drawing/2014/chart" uri="{C3380CC4-5D6E-409C-BE32-E72D297353CC}">
              <c16:uniqueId val="{00000000-206C-4E1E-A661-FDC4EA9C525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165.47</c:v>
                </c:pt>
                <c:pt idx="1">
                  <c:v>167.46</c:v>
                </c:pt>
                <c:pt idx="2">
                  <c:v>168.56</c:v>
                </c:pt>
                <c:pt idx="3">
                  <c:v>167.1</c:v>
                </c:pt>
                <c:pt idx="4">
                  <c:v>173.7</c:v>
                </c:pt>
              </c:numCache>
            </c:numRef>
          </c:val>
          <c:smooth val="0"/>
          <c:extLst>
            <c:ext xmlns:c16="http://schemas.microsoft.com/office/drawing/2014/chart" uri="{C3380CC4-5D6E-409C-BE32-E72D297353CC}">
              <c16:uniqueId val="{00000001-206C-4E1E-A661-FDC4EA9C525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福島県　相馬地方広域水道企業団</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A5</v>
      </c>
      <c r="X8" s="76"/>
      <c r="Y8" s="76"/>
      <c r="Z8" s="76"/>
      <c r="AA8" s="76"/>
      <c r="AB8" s="76"/>
      <c r="AC8" s="76"/>
      <c r="AD8" s="76" t="str">
        <f>データ!$M$6</f>
        <v>自治体職員 民間企業出身 その他</v>
      </c>
      <c r="AE8" s="76"/>
      <c r="AF8" s="76"/>
      <c r="AG8" s="76"/>
      <c r="AH8" s="76"/>
      <c r="AI8" s="76"/>
      <c r="AJ8" s="76"/>
      <c r="AK8" s="2"/>
      <c r="AL8" s="59" t="str">
        <f>データ!$R$6</f>
        <v>-</v>
      </c>
      <c r="AM8" s="59"/>
      <c r="AN8" s="59"/>
      <c r="AO8" s="59"/>
      <c r="AP8" s="59"/>
      <c r="AQ8" s="59"/>
      <c r="AR8" s="59"/>
      <c r="AS8" s="59"/>
      <c r="AT8" s="56" t="str">
        <f>データ!$S$6</f>
        <v>-</v>
      </c>
      <c r="AU8" s="57"/>
      <c r="AV8" s="57"/>
      <c r="AW8" s="57"/>
      <c r="AX8" s="57"/>
      <c r="AY8" s="57"/>
      <c r="AZ8" s="57"/>
      <c r="BA8" s="57"/>
      <c r="BB8" s="46" t="str">
        <f>データ!$T$6</f>
        <v>-</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15">
      <c r="A10" s="2"/>
      <c r="B10" s="56" t="str">
        <f>データ!$N$6</f>
        <v>-</v>
      </c>
      <c r="C10" s="57"/>
      <c r="D10" s="57"/>
      <c r="E10" s="57"/>
      <c r="F10" s="57"/>
      <c r="G10" s="57"/>
      <c r="H10" s="57"/>
      <c r="I10" s="56">
        <f>データ!$O$6</f>
        <v>91.91</v>
      </c>
      <c r="J10" s="57"/>
      <c r="K10" s="57"/>
      <c r="L10" s="57"/>
      <c r="M10" s="57"/>
      <c r="N10" s="57"/>
      <c r="O10" s="58"/>
      <c r="P10" s="46">
        <f>データ!$P$6</f>
        <v>98.54</v>
      </c>
      <c r="Q10" s="46"/>
      <c r="R10" s="46"/>
      <c r="S10" s="46"/>
      <c r="T10" s="46"/>
      <c r="U10" s="46"/>
      <c r="V10" s="46"/>
      <c r="W10" s="59">
        <f>データ!$Q$6</f>
        <v>3344</v>
      </c>
      <c r="X10" s="59"/>
      <c r="Y10" s="59"/>
      <c r="Z10" s="59"/>
      <c r="AA10" s="59"/>
      <c r="AB10" s="59"/>
      <c r="AC10" s="59"/>
      <c r="AD10" s="2"/>
      <c r="AE10" s="2"/>
      <c r="AF10" s="2"/>
      <c r="AG10" s="2"/>
      <c r="AH10" s="2"/>
      <c r="AI10" s="2"/>
      <c r="AJ10" s="2"/>
      <c r="AK10" s="2"/>
      <c r="AL10" s="59">
        <f>データ!$U$6</f>
        <v>49514</v>
      </c>
      <c r="AM10" s="59"/>
      <c r="AN10" s="59"/>
      <c r="AO10" s="59"/>
      <c r="AP10" s="59"/>
      <c r="AQ10" s="59"/>
      <c r="AR10" s="59"/>
      <c r="AS10" s="59"/>
      <c r="AT10" s="56">
        <f>データ!$V$6</f>
        <v>204.14</v>
      </c>
      <c r="AU10" s="57"/>
      <c r="AV10" s="57"/>
      <c r="AW10" s="57"/>
      <c r="AX10" s="57"/>
      <c r="AY10" s="57"/>
      <c r="AZ10" s="57"/>
      <c r="BA10" s="57"/>
      <c r="BB10" s="46">
        <f>データ!$W$6</f>
        <v>242.55</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112</v>
      </c>
      <c r="BM16" s="32"/>
      <c r="BN16" s="32"/>
      <c r="BO16" s="32"/>
      <c r="BP16" s="32"/>
      <c r="BQ16" s="32"/>
      <c r="BR16" s="32"/>
      <c r="BS16" s="32"/>
      <c r="BT16" s="32"/>
      <c r="BU16" s="32"/>
      <c r="BV16" s="32"/>
      <c r="BW16" s="32"/>
      <c r="BX16" s="32"/>
      <c r="BY16" s="32"/>
      <c r="BZ16" s="3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113</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114</v>
      </c>
      <c r="BM66" s="32"/>
      <c r="BN66" s="32"/>
      <c r="BO66" s="32"/>
      <c r="BP66" s="32"/>
      <c r="BQ66" s="32"/>
      <c r="BR66" s="32"/>
      <c r="BS66" s="32"/>
      <c r="BT66" s="32"/>
      <c r="BU66" s="32"/>
      <c r="BV66" s="32"/>
      <c r="BW66" s="32"/>
      <c r="BX66" s="32"/>
      <c r="BY66" s="32"/>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oUOKNrEHTxaPjVuulKkckuuXh2mj761bq7Vdm3MG2j5Gaa7DDjowy1+HV2DiF7ISogPabuC8ATnOhJduavMN/w==" saltValue="rVPs0QqlZNsjvlklb7lHq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78891</v>
      </c>
      <c r="D6" s="20">
        <f t="shared" si="3"/>
        <v>46</v>
      </c>
      <c r="E6" s="20">
        <f t="shared" si="3"/>
        <v>1</v>
      </c>
      <c r="F6" s="20">
        <f t="shared" si="3"/>
        <v>0</v>
      </c>
      <c r="G6" s="20">
        <f t="shared" si="3"/>
        <v>1</v>
      </c>
      <c r="H6" s="20" t="str">
        <f t="shared" si="3"/>
        <v>福島県　相馬地方広域水道企業団</v>
      </c>
      <c r="I6" s="20" t="str">
        <f t="shared" si="3"/>
        <v>法適用</v>
      </c>
      <c r="J6" s="20" t="str">
        <f t="shared" si="3"/>
        <v>水道事業</v>
      </c>
      <c r="K6" s="20" t="str">
        <f t="shared" si="3"/>
        <v>末端給水事業</v>
      </c>
      <c r="L6" s="20" t="str">
        <f t="shared" si="3"/>
        <v>A5</v>
      </c>
      <c r="M6" s="20" t="str">
        <f t="shared" si="3"/>
        <v>自治体職員 民間企業出身 その他</v>
      </c>
      <c r="N6" s="21" t="str">
        <f t="shared" si="3"/>
        <v>-</v>
      </c>
      <c r="O6" s="21">
        <f t="shared" si="3"/>
        <v>91.91</v>
      </c>
      <c r="P6" s="21">
        <f t="shared" si="3"/>
        <v>98.54</v>
      </c>
      <c r="Q6" s="21">
        <f t="shared" si="3"/>
        <v>3344</v>
      </c>
      <c r="R6" s="21" t="str">
        <f t="shared" si="3"/>
        <v>-</v>
      </c>
      <c r="S6" s="21" t="str">
        <f t="shared" si="3"/>
        <v>-</v>
      </c>
      <c r="T6" s="21" t="str">
        <f t="shared" si="3"/>
        <v>-</v>
      </c>
      <c r="U6" s="21">
        <f t="shared" si="3"/>
        <v>49514</v>
      </c>
      <c r="V6" s="21">
        <f t="shared" si="3"/>
        <v>204.14</v>
      </c>
      <c r="W6" s="21">
        <f t="shared" si="3"/>
        <v>242.55</v>
      </c>
      <c r="X6" s="22">
        <f>IF(X7="",NA(),X7)</f>
        <v>124.79</v>
      </c>
      <c r="Y6" s="22">
        <f t="shared" ref="Y6:AG6" si="4">IF(Y7="",NA(),Y7)</f>
        <v>122.71</v>
      </c>
      <c r="Z6" s="22">
        <f t="shared" si="4"/>
        <v>120.58</v>
      </c>
      <c r="AA6" s="22">
        <f t="shared" si="4"/>
        <v>120.05</v>
      </c>
      <c r="AB6" s="22">
        <f t="shared" si="4"/>
        <v>114.56</v>
      </c>
      <c r="AC6" s="22">
        <f t="shared" si="4"/>
        <v>112.15</v>
      </c>
      <c r="AD6" s="22">
        <f t="shared" si="4"/>
        <v>111.44</v>
      </c>
      <c r="AE6" s="22">
        <f t="shared" si="4"/>
        <v>111.17</v>
      </c>
      <c r="AF6" s="22">
        <f t="shared" si="4"/>
        <v>110.91</v>
      </c>
      <c r="AG6" s="22">
        <f t="shared" si="4"/>
        <v>109.23</v>
      </c>
      <c r="AH6" s="21" t="str">
        <f>IF(AH7="","",IF(AH7="-","【-】","【"&amp;SUBSTITUTE(TEXT(AH7,"#,##0.00"),"-","△")&amp;"】"))</f>
        <v>【111.39】</v>
      </c>
      <c r="AI6" s="21">
        <f>IF(AI7="",NA(),AI7)</f>
        <v>0</v>
      </c>
      <c r="AJ6" s="21">
        <f t="shared" ref="AJ6:AR6" si="5">IF(AJ7="",NA(),AJ7)</f>
        <v>0</v>
      </c>
      <c r="AK6" s="21">
        <f t="shared" si="5"/>
        <v>0</v>
      </c>
      <c r="AL6" s="21">
        <f t="shared" si="5"/>
        <v>0</v>
      </c>
      <c r="AM6" s="21">
        <f t="shared" si="5"/>
        <v>0</v>
      </c>
      <c r="AN6" s="22">
        <f t="shared" si="5"/>
        <v>1</v>
      </c>
      <c r="AO6" s="22">
        <f t="shared" si="5"/>
        <v>1.03</v>
      </c>
      <c r="AP6" s="22">
        <f t="shared" si="5"/>
        <v>0.78</v>
      </c>
      <c r="AQ6" s="22">
        <f t="shared" si="5"/>
        <v>0.92</v>
      </c>
      <c r="AR6" s="22">
        <f t="shared" si="5"/>
        <v>4.6900000000000004</v>
      </c>
      <c r="AS6" s="21" t="str">
        <f>IF(AS7="","",IF(AS7="-","【-】","【"&amp;SUBSTITUTE(TEXT(AS7,"#,##0.00"),"-","△")&amp;"】"))</f>
        <v>【1.30】</v>
      </c>
      <c r="AT6" s="22">
        <f>IF(AT7="",NA(),AT7)</f>
        <v>577.14</v>
      </c>
      <c r="AU6" s="22">
        <f t="shared" ref="AU6:BC6" si="6">IF(AU7="",NA(),AU7)</f>
        <v>686.02</v>
      </c>
      <c r="AV6" s="22">
        <f t="shared" si="6"/>
        <v>657.87</v>
      </c>
      <c r="AW6" s="22">
        <f t="shared" si="6"/>
        <v>734.82</v>
      </c>
      <c r="AX6" s="22">
        <f t="shared" si="6"/>
        <v>708.82</v>
      </c>
      <c r="AY6" s="22">
        <f t="shared" si="6"/>
        <v>355.5</v>
      </c>
      <c r="AZ6" s="22">
        <f t="shared" si="6"/>
        <v>349.83</v>
      </c>
      <c r="BA6" s="22">
        <f t="shared" si="6"/>
        <v>360.86</v>
      </c>
      <c r="BB6" s="22">
        <f t="shared" si="6"/>
        <v>350.79</v>
      </c>
      <c r="BC6" s="22">
        <f t="shared" si="6"/>
        <v>338.02</v>
      </c>
      <c r="BD6" s="21" t="str">
        <f>IF(BD7="","",IF(BD7="-","【-】","【"&amp;SUBSTITUTE(TEXT(BD7,"#,##0.00"),"-","△")&amp;"】"))</f>
        <v>【261.51】</v>
      </c>
      <c r="BE6" s="22">
        <f>IF(BE7="",NA(),BE7)</f>
        <v>219.47</v>
      </c>
      <c r="BF6" s="22">
        <f t="shared" ref="BF6:BN6" si="7">IF(BF7="",NA(),BF7)</f>
        <v>204.15</v>
      </c>
      <c r="BG6" s="22">
        <f t="shared" si="7"/>
        <v>188.73</v>
      </c>
      <c r="BH6" s="22">
        <f t="shared" si="7"/>
        <v>156.13</v>
      </c>
      <c r="BI6" s="22">
        <f t="shared" si="7"/>
        <v>133.62</v>
      </c>
      <c r="BJ6" s="22">
        <f t="shared" si="7"/>
        <v>312.58</v>
      </c>
      <c r="BK6" s="22">
        <f t="shared" si="7"/>
        <v>314.87</v>
      </c>
      <c r="BL6" s="22">
        <f t="shared" si="7"/>
        <v>309.27999999999997</v>
      </c>
      <c r="BM6" s="22">
        <f t="shared" si="7"/>
        <v>322.92</v>
      </c>
      <c r="BN6" s="22">
        <f t="shared" si="7"/>
        <v>379.91</v>
      </c>
      <c r="BO6" s="21" t="str">
        <f>IF(BO7="","",IF(BO7="-","【-】","【"&amp;SUBSTITUTE(TEXT(BO7,"#,##0.00"),"-","△")&amp;"】"))</f>
        <v>【265.16】</v>
      </c>
      <c r="BP6" s="22">
        <f>IF(BP7="",NA(),BP7)</f>
        <v>119.53</v>
      </c>
      <c r="BQ6" s="22">
        <f t="shared" ref="BQ6:BY6" si="8">IF(BQ7="",NA(),BQ7)</f>
        <v>117.59</v>
      </c>
      <c r="BR6" s="22">
        <f t="shared" si="8"/>
        <v>114.15</v>
      </c>
      <c r="BS6" s="22">
        <f t="shared" si="8"/>
        <v>115.89</v>
      </c>
      <c r="BT6" s="22">
        <f t="shared" si="8"/>
        <v>110.95</v>
      </c>
      <c r="BU6" s="22">
        <f t="shared" si="8"/>
        <v>104.57</v>
      </c>
      <c r="BV6" s="22">
        <f t="shared" si="8"/>
        <v>103.54</v>
      </c>
      <c r="BW6" s="22">
        <f t="shared" si="8"/>
        <v>103.32</v>
      </c>
      <c r="BX6" s="22">
        <f t="shared" si="8"/>
        <v>100.85</v>
      </c>
      <c r="BY6" s="22">
        <f t="shared" si="8"/>
        <v>98.3</v>
      </c>
      <c r="BZ6" s="21" t="str">
        <f>IF(BZ7="","",IF(BZ7="-","【-】","【"&amp;SUBSTITUTE(TEXT(BZ7,"#,##0.00"),"-","△")&amp;"】"))</f>
        <v>【102.35】</v>
      </c>
      <c r="CA6" s="22">
        <f>IF(CA7="",NA(),CA7)</f>
        <v>154.78</v>
      </c>
      <c r="CB6" s="22">
        <f t="shared" ref="CB6:CJ6" si="9">IF(CB7="",NA(),CB7)</f>
        <v>156.72</v>
      </c>
      <c r="CC6" s="22">
        <f t="shared" si="9"/>
        <v>158.31</v>
      </c>
      <c r="CD6" s="22">
        <f t="shared" si="9"/>
        <v>158.38</v>
      </c>
      <c r="CE6" s="22">
        <f t="shared" si="9"/>
        <v>164.73</v>
      </c>
      <c r="CF6" s="22">
        <f t="shared" si="9"/>
        <v>165.47</v>
      </c>
      <c r="CG6" s="22">
        <f t="shared" si="9"/>
        <v>167.46</v>
      </c>
      <c r="CH6" s="22">
        <f t="shared" si="9"/>
        <v>168.56</v>
      </c>
      <c r="CI6" s="22">
        <f t="shared" si="9"/>
        <v>167.1</v>
      </c>
      <c r="CJ6" s="22">
        <f t="shared" si="9"/>
        <v>173.7</v>
      </c>
      <c r="CK6" s="21" t="str">
        <f>IF(CK7="","",IF(CK7="-","【-】","【"&amp;SUBSTITUTE(TEXT(CK7,"#,##0.00"),"-","△")&amp;"】"))</f>
        <v>【167.74】</v>
      </c>
      <c r="CL6" s="22">
        <f>IF(CL7="",NA(),CL7)</f>
        <v>56.86</v>
      </c>
      <c r="CM6" s="22">
        <f t="shared" ref="CM6:CU6" si="10">IF(CM7="",NA(),CM7)</f>
        <v>55.08</v>
      </c>
      <c r="CN6" s="22">
        <f t="shared" si="10"/>
        <v>47.91</v>
      </c>
      <c r="CO6" s="22">
        <f t="shared" si="10"/>
        <v>53.25</v>
      </c>
      <c r="CP6" s="22">
        <f t="shared" si="10"/>
        <v>55.29</v>
      </c>
      <c r="CQ6" s="22">
        <f t="shared" si="10"/>
        <v>59.74</v>
      </c>
      <c r="CR6" s="22">
        <f t="shared" si="10"/>
        <v>59.46</v>
      </c>
      <c r="CS6" s="22">
        <f t="shared" si="10"/>
        <v>59.51</v>
      </c>
      <c r="CT6" s="22">
        <f t="shared" si="10"/>
        <v>59.91</v>
      </c>
      <c r="CU6" s="22">
        <f t="shared" si="10"/>
        <v>60.34</v>
      </c>
      <c r="CV6" s="21" t="str">
        <f>IF(CV7="","",IF(CV7="-","【-】","【"&amp;SUBSTITUTE(TEXT(CV7,"#,##0.00"),"-","△")&amp;"】"))</f>
        <v>【60.29】</v>
      </c>
      <c r="CW6" s="22">
        <f>IF(CW7="",NA(),CW7)</f>
        <v>84.8</v>
      </c>
      <c r="CX6" s="22">
        <f t="shared" ref="CX6:DF6" si="11">IF(CX7="",NA(),CX7)</f>
        <v>84.59</v>
      </c>
      <c r="CY6" s="22">
        <f t="shared" si="11"/>
        <v>83.35</v>
      </c>
      <c r="CZ6" s="22">
        <f t="shared" si="11"/>
        <v>82.43</v>
      </c>
      <c r="DA6" s="22">
        <f t="shared" si="11"/>
        <v>81.069999999999993</v>
      </c>
      <c r="DB6" s="22">
        <f t="shared" si="11"/>
        <v>87.28</v>
      </c>
      <c r="DC6" s="22">
        <f t="shared" si="11"/>
        <v>87.41</v>
      </c>
      <c r="DD6" s="22">
        <f t="shared" si="11"/>
        <v>87.08</v>
      </c>
      <c r="DE6" s="22">
        <f t="shared" si="11"/>
        <v>87.26</v>
      </c>
      <c r="DF6" s="22">
        <f t="shared" si="11"/>
        <v>84.19</v>
      </c>
      <c r="DG6" s="21" t="str">
        <f>IF(DG7="","",IF(DG7="-","【-】","【"&amp;SUBSTITUTE(TEXT(DG7,"#,##0.00"),"-","△")&amp;"】"))</f>
        <v>【90.12】</v>
      </c>
      <c r="DH6" s="22">
        <f>IF(DH7="",NA(),DH7)</f>
        <v>54.77</v>
      </c>
      <c r="DI6" s="22">
        <f t="shared" ref="DI6:DQ6" si="12">IF(DI7="",NA(),DI7)</f>
        <v>56.04</v>
      </c>
      <c r="DJ6" s="22">
        <f t="shared" si="12"/>
        <v>55.98</v>
      </c>
      <c r="DK6" s="22">
        <f t="shared" si="12"/>
        <v>57.29</v>
      </c>
      <c r="DL6" s="22">
        <f t="shared" si="12"/>
        <v>56.65</v>
      </c>
      <c r="DM6" s="22">
        <f t="shared" si="12"/>
        <v>46.94</v>
      </c>
      <c r="DN6" s="22">
        <f t="shared" si="12"/>
        <v>47.62</v>
      </c>
      <c r="DO6" s="22">
        <f t="shared" si="12"/>
        <v>48.55</v>
      </c>
      <c r="DP6" s="22">
        <f t="shared" si="12"/>
        <v>49.2</v>
      </c>
      <c r="DQ6" s="22">
        <f t="shared" si="12"/>
        <v>49.96</v>
      </c>
      <c r="DR6" s="21" t="str">
        <f>IF(DR7="","",IF(DR7="-","【-】","【"&amp;SUBSTITUTE(TEXT(DR7,"#,##0.00"),"-","△")&amp;"】"))</f>
        <v>【50.88】</v>
      </c>
      <c r="DS6" s="22">
        <f>IF(DS7="",NA(),DS7)</f>
        <v>4.5999999999999996</v>
      </c>
      <c r="DT6" s="22">
        <f t="shared" ref="DT6:EB6" si="13">IF(DT7="",NA(),DT7)</f>
        <v>5.21</v>
      </c>
      <c r="DU6" s="22">
        <f t="shared" si="13"/>
        <v>7.68</v>
      </c>
      <c r="DV6" s="22">
        <f t="shared" si="13"/>
        <v>12.73</v>
      </c>
      <c r="DW6" s="22">
        <f t="shared" si="13"/>
        <v>14.92</v>
      </c>
      <c r="DX6" s="22">
        <f t="shared" si="13"/>
        <v>14.48</v>
      </c>
      <c r="DY6" s="22">
        <f t="shared" si="13"/>
        <v>16.27</v>
      </c>
      <c r="DZ6" s="22">
        <f t="shared" si="13"/>
        <v>17.11</v>
      </c>
      <c r="EA6" s="22">
        <f t="shared" si="13"/>
        <v>18.329999999999998</v>
      </c>
      <c r="EB6" s="22">
        <f t="shared" si="13"/>
        <v>19.32</v>
      </c>
      <c r="EC6" s="21" t="str">
        <f>IF(EC7="","",IF(EC7="-","【-】","【"&amp;SUBSTITUTE(TEXT(EC7,"#,##0.00"),"-","△")&amp;"】"))</f>
        <v>【22.30】</v>
      </c>
      <c r="ED6" s="22">
        <f>IF(ED7="",NA(),ED7)</f>
        <v>2.39</v>
      </c>
      <c r="EE6" s="22">
        <f t="shared" ref="EE6:EM6" si="14">IF(EE7="",NA(),EE7)</f>
        <v>0.86</v>
      </c>
      <c r="EF6" s="22">
        <f t="shared" si="14"/>
        <v>0.68</v>
      </c>
      <c r="EG6" s="22">
        <f t="shared" si="14"/>
        <v>0.34</v>
      </c>
      <c r="EH6" s="22">
        <f t="shared" si="14"/>
        <v>0.8</v>
      </c>
      <c r="EI6" s="22">
        <f t="shared" si="14"/>
        <v>0.75</v>
      </c>
      <c r="EJ6" s="22">
        <f t="shared" si="14"/>
        <v>0.63</v>
      </c>
      <c r="EK6" s="22">
        <f t="shared" si="14"/>
        <v>0.63</v>
      </c>
      <c r="EL6" s="22">
        <f t="shared" si="14"/>
        <v>0.6</v>
      </c>
      <c r="EM6" s="22">
        <f t="shared" si="14"/>
        <v>0.52</v>
      </c>
      <c r="EN6" s="21" t="str">
        <f>IF(EN7="","",IF(EN7="-","【-】","【"&amp;SUBSTITUTE(TEXT(EN7,"#,##0.00"),"-","△")&amp;"】"))</f>
        <v>【0.66】</v>
      </c>
    </row>
    <row r="7" spans="1:144" s="23" customFormat="1" x14ac:dyDescent="0.15">
      <c r="A7" s="15"/>
      <c r="B7" s="24">
        <v>2021</v>
      </c>
      <c r="C7" s="24">
        <v>78891</v>
      </c>
      <c r="D7" s="24">
        <v>46</v>
      </c>
      <c r="E7" s="24">
        <v>1</v>
      </c>
      <c r="F7" s="24">
        <v>0</v>
      </c>
      <c r="G7" s="24">
        <v>1</v>
      </c>
      <c r="H7" s="24" t="s">
        <v>93</v>
      </c>
      <c r="I7" s="24" t="s">
        <v>94</v>
      </c>
      <c r="J7" s="24" t="s">
        <v>95</v>
      </c>
      <c r="K7" s="24" t="s">
        <v>96</v>
      </c>
      <c r="L7" s="24" t="s">
        <v>97</v>
      </c>
      <c r="M7" s="24" t="s">
        <v>98</v>
      </c>
      <c r="N7" s="25" t="s">
        <v>99</v>
      </c>
      <c r="O7" s="25">
        <v>91.91</v>
      </c>
      <c r="P7" s="25">
        <v>98.54</v>
      </c>
      <c r="Q7" s="25">
        <v>3344</v>
      </c>
      <c r="R7" s="25" t="s">
        <v>99</v>
      </c>
      <c r="S7" s="25" t="s">
        <v>99</v>
      </c>
      <c r="T7" s="25" t="s">
        <v>99</v>
      </c>
      <c r="U7" s="25">
        <v>49514</v>
      </c>
      <c r="V7" s="25">
        <v>204.14</v>
      </c>
      <c r="W7" s="25">
        <v>242.55</v>
      </c>
      <c r="X7" s="25">
        <v>124.79</v>
      </c>
      <c r="Y7" s="25">
        <v>122.71</v>
      </c>
      <c r="Z7" s="25">
        <v>120.58</v>
      </c>
      <c r="AA7" s="25">
        <v>120.05</v>
      </c>
      <c r="AB7" s="25">
        <v>114.56</v>
      </c>
      <c r="AC7" s="25">
        <v>112.15</v>
      </c>
      <c r="AD7" s="25">
        <v>111.44</v>
      </c>
      <c r="AE7" s="25">
        <v>111.17</v>
      </c>
      <c r="AF7" s="25">
        <v>110.91</v>
      </c>
      <c r="AG7" s="25">
        <v>109.23</v>
      </c>
      <c r="AH7" s="25">
        <v>111.39</v>
      </c>
      <c r="AI7" s="25">
        <v>0</v>
      </c>
      <c r="AJ7" s="25">
        <v>0</v>
      </c>
      <c r="AK7" s="25">
        <v>0</v>
      </c>
      <c r="AL7" s="25">
        <v>0</v>
      </c>
      <c r="AM7" s="25">
        <v>0</v>
      </c>
      <c r="AN7" s="25">
        <v>1</v>
      </c>
      <c r="AO7" s="25">
        <v>1.03</v>
      </c>
      <c r="AP7" s="25">
        <v>0.78</v>
      </c>
      <c r="AQ7" s="25">
        <v>0.92</v>
      </c>
      <c r="AR7" s="25">
        <v>4.6900000000000004</v>
      </c>
      <c r="AS7" s="25">
        <v>1.3</v>
      </c>
      <c r="AT7" s="25">
        <v>577.14</v>
      </c>
      <c r="AU7" s="25">
        <v>686.02</v>
      </c>
      <c r="AV7" s="25">
        <v>657.87</v>
      </c>
      <c r="AW7" s="25">
        <v>734.82</v>
      </c>
      <c r="AX7" s="25">
        <v>708.82</v>
      </c>
      <c r="AY7" s="25">
        <v>355.5</v>
      </c>
      <c r="AZ7" s="25">
        <v>349.83</v>
      </c>
      <c r="BA7" s="25">
        <v>360.86</v>
      </c>
      <c r="BB7" s="25">
        <v>350.79</v>
      </c>
      <c r="BC7" s="25">
        <v>338.02</v>
      </c>
      <c r="BD7" s="25">
        <v>261.51</v>
      </c>
      <c r="BE7" s="25">
        <v>219.47</v>
      </c>
      <c r="BF7" s="25">
        <v>204.15</v>
      </c>
      <c r="BG7" s="25">
        <v>188.73</v>
      </c>
      <c r="BH7" s="25">
        <v>156.13</v>
      </c>
      <c r="BI7" s="25">
        <v>133.62</v>
      </c>
      <c r="BJ7" s="25">
        <v>312.58</v>
      </c>
      <c r="BK7" s="25">
        <v>314.87</v>
      </c>
      <c r="BL7" s="25">
        <v>309.27999999999997</v>
      </c>
      <c r="BM7" s="25">
        <v>322.92</v>
      </c>
      <c r="BN7" s="25">
        <v>379.91</v>
      </c>
      <c r="BO7" s="25">
        <v>265.16000000000003</v>
      </c>
      <c r="BP7" s="25">
        <v>119.53</v>
      </c>
      <c r="BQ7" s="25">
        <v>117.59</v>
      </c>
      <c r="BR7" s="25">
        <v>114.15</v>
      </c>
      <c r="BS7" s="25">
        <v>115.89</v>
      </c>
      <c r="BT7" s="25">
        <v>110.95</v>
      </c>
      <c r="BU7" s="25">
        <v>104.57</v>
      </c>
      <c r="BV7" s="25">
        <v>103.54</v>
      </c>
      <c r="BW7" s="25">
        <v>103.32</v>
      </c>
      <c r="BX7" s="25">
        <v>100.85</v>
      </c>
      <c r="BY7" s="25">
        <v>98.3</v>
      </c>
      <c r="BZ7" s="25">
        <v>102.35</v>
      </c>
      <c r="CA7" s="25">
        <v>154.78</v>
      </c>
      <c r="CB7" s="25">
        <v>156.72</v>
      </c>
      <c r="CC7" s="25">
        <v>158.31</v>
      </c>
      <c r="CD7" s="25">
        <v>158.38</v>
      </c>
      <c r="CE7" s="25">
        <v>164.73</v>
      </c>
      <c r="CF7" s="25">
        <v>165.47</v>
      </c>
      <c r="CG7" s="25">
        <v>167.46</v>
      </c>
      <c r="CH7" s="25">
        <v>168.56</v>
      </c>
      <c r="CI7" s="25">
        <v>167.1</v>
      </c>
      <c r="CJ7" s="25">
        <v>173.7</v>
      </c>
      <c r="CK7" s="25">
        <v>167.74</v>
      </c>
      <c r="CL7" s="25">
        <v>56.86</v>
      </c>
      <c r="CM7" s="25">
        <v>55.08</v>
      </c>
      <c r="CN7" s="25">
        <v>47.91</v>
      </c>
      <c r="CO7" s="25">
        <v>53.25</v>
      </c>
      <c r="CP7" s="25">
        <v>55.29</v>
      </c>
      <c r="CQ7" s="25">
        <v>59.74</v>
      </c>
      <c r="CR7" s="25">
        <v>59.46</v>
      </c>
      <c r="CS7" s="25">
        <v>59.51</v>
      </c>
      <c r="CT7" s="25">
        <v>59.91</v>
      </c>
      <c r="CU7" s="25">
        <v>60.34</v>
      </c>
      <c r="CV7" s="25">
        <v>60.29</v>
      </c>
      <c r="CW7" s="25">
        <v>84.8</v>
      </c>
      <c r="CX7" s="25">
        <v>84.59</v>
      </c>
      <c r="CY7" s="25">
        <v>83.35</v>
      </c>
      <c r="CZ7" s="25">
        <v>82.43</v>
      </c>
      <c r="DA7" s="25">
        <v>81.069999999999993</v>
      </c>
      <c r="DB7" s="25">
        <v>87.28</v>
      </c>
      <c r="DC7" s="25">
        <v>87.41</v>
      </c>
      <c r="DD7" s="25">
        <v>87.08</v>
      </c>
      <c r="DE7" s="25">
        <v>87.26</v>
      </c>
      <c r="DF7" s="25">
        <v>84.19</v>
      </c>
      <c r="DG7" s="25">
        <v>90.12</v>
      </c>
      <c r="DH7" s="25">
        <v>54.77</v>
      </c>
      <c r="DI7" s="25">
        <v>56.04</v>
      </c>
      <c r="DJ7" s="25">
        <v>55.98</v>
      </c>
      <c r="DK7" s="25">
        <v>57.29</v>
      </c>
      <c r="DL7" s="25">
        <v>56.65</v>
      </c>
      <c r="DM7" s="25">
        <v>46.94</v>
      </c>
      <c r="DN7" s="25">
        <v>47.62</v>
      </c>
      <c r="DO7" s="25">
        <v>48.55</v>
      </c>
      <c r="DP7" s="25">
        <v>49.2</v>
      </c>
      <c r="DQ7" s="25">
        <v>49.96</v>
      </c>
      <c r="DR7" s="25">
        <v>50.88</v>
      </c>
      <c r="DS7" s="25">
        <v>4.5999999999999996</v>
      </c>
      <c r="DT7" s="25">
        <v>5.21</v>
      </c>
      <c r="DU7" s="25">
        <v>7.68</v>
      </c>
      <c r="DV7" s="25">
        <v>12.73</v>
      </c>
      <c r="DW7" s="25">
        <v>14.92</v>
      </c>
      <c r="DX7" s="25">
        <v>14.48</v>
      </c>
      <c r="DY7" s="25">
        <v>16.27</v>
      </c>
      <c r="DZ7" s="25">
        <v>17.11</v>
      </c>
      <c r="EA7" s="25">
        <v>18.329999999999998</v>
      </c>
      <c r="EB7" s="25">
        <v>19.32</v>
      </c>
      <c r="EC7" s="25">
        <v>22.3</v>
      </c>
      <c r="ED7" s="25">
        <v>2.39</v>
      </c>
      <c r="EE7" s="25">
        <v>0.86</v>
      </c>
      <c r="EF7" s="25">
        <v>0.68</v>
      </c>
      <c r="EG7" s="25">
        <v>0.34</v>
      </c>
      <c r="EH7" s="25">
        <v>0.8</v>
      </c>
      <c r="EI7" s="25">
        <v>0.75</v>
      </c>
      <c r="EJ7" s="25">
        <v>0.63</v>
      </c>
      <c r="EK7" s="25">
        <v>0.63</v>
      </c>
      <c r="EL7" s="25">
        <v>0.6</v>
      </c>
      <c r="EM7" s="25">
        <v>0.52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