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eibi2\Desktop\文書,回答等\福島県財政関係（市町村財政課）\経営比較分析表\経営比較分析（5.1.26）\"/>
    </mc:Choice>
  </mc:AlternateContent>
  <xr:revisionPtr revIDLastSave="0" documentId="13_ncr:1_{FFB6AF91-D11A-4704-AA70-1C9D72124744}" xr6:coauthVersionLast="47" xr6:coauthVersionMax="47" xr10:uidLastSave="{00000000-0000-0000-0000-000000000000}"/>
  <workbookProtection workbookAlgorithmName="SHA-512" workbookHashValue="wEYye2nxz9pmoqFL8X2CZnEcqXcEiBtVFP39P1petY1BPuxHg9mcX3QY3sW0UeYtGqmZ+O+E2xd7lLNoLokMJg==" workbookSaltValue="gjmmHdhs6ch8266eHIwZjg==" workbookSpinCount="100000" lockStructure="1"/>
  <bookViews>
    <workbookView xWindow="-120" yWindow="-120" windowWidth="19440" windowHeight="150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P10" i="4" s="1"/>
  <c r="O6" i="5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AT8" i="4"/>
  <c r="AL8" i="4"/>
  <c r="AD8" i="4"/>
  <c r="I8" i="4"/>
  <c r="B8" i="4"/>
</calcChain>
</file>

<file path=xl/sharedStrings.xml><?xml version="1.0" encoding="utf-8"?>
<sst xmlns="http://schemas.openxmlformats.org/spreadsheetml/2006/main" count="231" uniqueCount="114">
  <si>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</si>
  <si>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</si>
  <si>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</si>
  <si>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</si>
  <si>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</si>
  <si>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</si>
  <si>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</si>
  <si>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</si>
  <si>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</si>
  <si>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</si>
  <si>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</si>
  <si>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</si>
  <si>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</si>
  <si>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</si>
  <si>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</si>
  <si>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</si>
  <si>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</si>
  <si>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</si>
  <si>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</si>
  <si>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</si>
  <si>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</si>
  <si>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</si>
  <si>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</si>
  <si>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</si>
  <si>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</si>
  <si>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</si>
  <si>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</si>
  <si>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</si>
  <si>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</si>
  <si>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</si>
  <si>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</si>
  <si>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</si>
  <si>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</si>
  <si>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</si>
  <si>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</si>
  <si>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</si>
  <si>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</si>
  <si>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</si>
  <si>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</si>
  <si>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</si>
  <si>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</si>
  <si>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</si>
  <si>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</si>
  <si>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</si>
  <si>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</si>
  <si>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</si>
  <si>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</si>
  <si>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</si>
  <si>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</si>
  <si>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</si>
  <si>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</si>
  <si>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</si>
  <si>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</si>
  <si>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</si>
  <si>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</si>
  <si>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</si>
  <si>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</si>
  <si>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</si>
  <si>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</si>
  <si>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</si>
  <si>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</si>
  <si>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</si>
  <si>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</si>
  <si>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</si>
  <si>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</si>
  <si>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</si>
  <si>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</si>
  <si>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</si>
  <si>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</si>
  <si>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</si>
  <si>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</si>
  <si>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</si>
  <si>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</si>
  <si>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</si>
  <si>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</si>
  <si>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</si>
  <si>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</si>
  <si>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</si>
  <si>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</si>
  <si>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</si>
  <si>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</si>
  <si>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</si>
  <si>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</si>
  <si>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</si>
  <si>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</si>
  <si>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</si>
  <si>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</si>
  <si>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</si>
  <si>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</si>
  <si>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</si>
  <si>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</si>
  <si>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</si>
  <si>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</si>
  <si>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</si>
  <si>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</si>
  <si>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</si>
  <si>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</si>
  <si>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</si>
  <si>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</si>
  <si>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</si>
  <si>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</si>
  <si>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</si>
  <si>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</si>
  <si>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</si>
  <si>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</si>
  <si>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</si>
  <si>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</si>
  <si>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</si>
  <si>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</si>
  <si>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</si>
  <si>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</si>
  <si>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・経常利益は黒字で、経常収支比率は、100％を超えており良好といえる。
・流動比率は、100％を超え支払能力は十分といえる。
・施設利用率は、一時的な使用量増加のため、上昇したものの、全体的には、節水型機器の普及や人口減少等に伴い、減少傾向にある。</t>
    <rPh sb="10" eb="12">
      <t>ケイジョウ</t>
    </rPh>
    <rPh sb="76" eb="77">
      <t>テキ</t>
    </rPh>
    <rPh sb="114" eb="115">
      <t>ナド</t>
    </rPh>
    <phoneticPr fontId="4"/>
  </si>
  <si>
    <t>・有形固定資産減価償却率は、全国平均を上回っており、施設の老朽化が進んでいる。
・管路については、経年率は上昇傾向にあるものの、まだ法定耐用年数に達していない状況にある。</t>
    <rPh sb="50" eb="52">
      <t>ケイネン</t>
    </rPh>
    <rPh sb="52" eb="53">
      <t>リツ</t>
    </rPh>
    <rPh sb="54" eb="56">
      <t>ジョウショウ</t>
    </rPh>
    <rPh sb="56" eb="58">
      <t>ケイコウ</t>
    </rPh>
    <rPh sb="67" eb="69">
      <t>ホウテイ</t>
    </rPh>
    <phoneticPr fontId="4"/>
  </si>
  <si>
    <t>・概ね、財務内容は健全性が確保されていると考えられる。
・施設更新及び耐震化については、長期財政計画（10ヶ年計画）において、長寿命化・施設更新計画及び施設耐震化計画を定め、順次対応しているところです。
　更に将来を見据え、アセットマネジメントを活用し、適正な規模や時期を見極め、施設の更新等を進めていきます。</t>
    <rPh sb="30" eb="32">
      <t>シセツ</t>
    </rPh>
    <rPh sb="32" eb="34">
      <t>コウシン</t>
    </rPh>
    <rPh sb="34" eb="35">
      <t>オヨ</t>
    </rPh>
    <rPh sb="36" eb="38">
      <t>タイシン</t>
    </rPh>
    <rPh sb="38" eb="39">
      <t>カ</t>
    </rPh>
    <rPh sb="69" eb="71">
      <t>シセツ</t>
    </rPh>
    <rPh sb="71" eb="73">
      <t>コウシン</t>
    </rPh>
    <rPh sb="73" eb="75">
      <t>ケイカク</t>
    </rPh>
    <rPh sb="75" eb="76">
      <t>オヨ</t>
    </rPh>
    <rPh sb="77" eb="79">
      <t>シセツ</t>
    </rPh>
    <rPh sb="79" eb="81">
      <t>タイシン</t>
    </rPh>
    <rPh sb="81" eb="82">
      <t>カ</t>
    </rPh>
    <rPh sb="88" eb="90">
      <t>ジュンジ</t>
    </rPh>
    <rPh sb="90" eb="92">
      <t>タイオウ</t>
    </rPh>
    <rPh sb="104" eb="105">
      <t>サラ</t>
    </rPh>
    <rPh sb="106" eb="108">
      <t>ショウライ</t>
    </rPh>
    <rPh sb="109" eb="111">
      <t>ミス</t>
    </rPh>
    <rPh sb="124" eb="126">
      <t>カツヨウ</t>
    </rPh>
    <rPh sb="128" eb="130">
      <t>テキセイ</t>
    </rPh>
    <rPh sb="131" eb="133">
      <t>キボ</t>
    </rPh>
    <rPh sb="134" eb="136">
      <t>ジキ</t>
    </rPh>
    <rPh sb="137" eb="139">
      <t>ミキワ</t>
    </rPh>
    <rPh sb="141" eb="143">
      <t>シセツ</t>
    </rPh>
    <rPh sb="144" eb="146">
      <t>コウシン</t>
    </rPh>
    <rPh sb="146" eb="147">
      <t>ナド</t>
    </rPh>
    <rPh sb="148" eb="14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</si>
</sst>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B-451D-A51C-3A1B8B6A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0.27</c:v>
                </c:pt>
                <c:pt idx="1">
                  <c:v>0.24</c:v>
                </c:pt>
                <c:pt idx="2">
                  <c:v>0.2</c:v>
                </c:pt>
                <c:pt idx="3">
                  <c:v>0.32</c:v>
                </c:pt>
                <c:pt idx="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B-451D-A51C-3A1B8B6A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62.68</c:v>
                </c:pt>
                <c:pt idx="1">
                  <c:v>63.95</c:v>
                </c:pt>
                <c:pt idx="2">
                  <c:v>60.46</c:v>
                </c:pt>
                <c:pt idx="3">
                  <c:v>56.83</c:v>
                </c:pt>
                <c:pt idx="4">
                  <c:v>57.28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E-4A7E-896F-F1CC2B09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62.19</c:v>
                </c:pt>
                <c:pt idx="1">
                  <c:v>61.77</c:v>
                </c:pt>
                <c:pt idx="2">
                  <c:v>61.69</c:v>
                </c:pt>
                <c:pt idx="3">
                  <c:v>62.26</c:v>
                </c:pt>
                <c:pt idx="4">
                  <c:v>62.22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A7E-896F-F1CC2B09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98.79</c:v>
                </c:pt>
                <c:pt idx="1">
                  <c:v>98.5</c:v>
                </c:pt>
                <c:pt idx="2">
                  <c:v>98.11</c:v>
                </c:pt>
                <c:pt idx="3">
                  <c:v>98.09</c:v>
                </c:pt>
                <c:pt idx="4">
                  <c:v>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D-4EDF-9E6F-B4AF2030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100.05</c:v>
                </c:pt>
                <c:pt idx="1">
                  <c:v>100.08</c:v>
                </c:pt>
                <c:pt idx="2">
                  <c:v>100</c:v>
                </c:pt>
                <c:pt idx="3">
                  <c:v>100.16</c:v>
                </c:pt>
                <c:pt idx="4">
                  <c:v>100.28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D-4EDF-9E6F-B4AF2030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133.78</c:v>
                </c:pt>
                <c:pt idx="1">
                  <c:v>140.47999999999999</c:v>
                </c:pt>
                <c:pt idx="2">
                  <c:v>123.65</c:v>
                </c:pt>
                <c:pt idx="3">
                  <c:v>126.07</c:v>
                </c:pt>
                <c:pt idx="4">
                  <c:v>120.02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0-45CE-B617-E03E5A5B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114.26</c:v>
                </c:pt>
                <c:pt idx="1">
                  <c:v>112.98</c:v>
                </c:pt>
                <c:pt idx="2">
                  <c:v>112.91</c:v>
                </c:pt>
                <c:pt idx="3">
                  <c:v>111.13</c:v>
                </c:pt>
                <c:pt idx="4">
                  <c:v>112.49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0-45CE-B617-E03E5A5B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66.23</c:v>
                </c:pt>
                <c:pt idx="1">
                  <c:v>67.400000000000006</c:v>
                </c:pt>
                <c:pt idx="2">
                  <c:v>66.39</c:v>
                </c:pt>
                <c:pt idx="3">
                  <c:v>68.25</c:v>
                </c:pt>
                <c:pt idx="4">
                  <c:v>67.67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5-47FD-8115-01AAFAD3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54.73</c:v>
                </c:pt>
                <c:pt idx="1">
                  <c:v>55.77</c:v>
                </c:pt>
                <c:pt idx="2">
                  <c:v>56.48</c:v>
                </c:pt>
                <c:pt idx="3">
                  <c:v>57.5</c:v>
                </c:pt>
                <c:pt idx="4">
                  <c:v>58.52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7FD-8115-01AAFAD3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4C6-8D7A-759233C31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22.46</c:v>
                </c:pt>
                <c:pt idx="1">
                  <c:v>25.84</c:v>
                </c:pt>
                <c:pt idx="2">
                  <c:v>27.61</c:v>
                </c:pt>
                <c:pt idx="3">
                  <c:v>30.3</c:v>
                </c:pt>
                <c:pt idx="4">
                  <c:v>31.74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5-44C6-8D7A-759233C31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E-42FD-A6DE-F3657EAB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10.58</c:v>
                </c:pt>
                <c:pt idx="1">
                  <c:v>10.49</c:v>
                </c:pt>
                <c:pt idx="2">
                  <c:v>9.92</c:v>
                </c:pt>
                <c:pt idx="3">
                  <c:v>12.29</c:v>
                </c:pt>
                <c:pt idx="4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E-42FD-A6DE-F3657EAB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854.41</c:v>
                </c:pt>
                <c:pt idx="1">
                  <c:v>1533.01</c:v>
                </c:pt>
                <c:pt idx="2">
                  <c:v>1552.96</c:v>
                </c:pt>
                <c:pt idx="3">
                  <c:v>1912.32</c:v>
                </c:pt>
                <c:pt idx="4">
                  <c:v>3166.64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A-4189-B621-2C6080F8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243.44</c:v>
                </c:pt>
                <c:pt idx="1">
                  <c:v>258.49</c:v>
                </c:pt>
                <c:pt idx="2">
                  <c:v>271.10000000000002</c:v>
                </c:pt>
                <c:pt idx="3">
                  <c:v>284.45</c:v>
                </c:pt>
                <c:pt idx="4">
                  <c:v>309.23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A-4189-B621-2C6080F8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17.559999999999999</c:v>
                </c:pt>
                <c:pt idx="1">
                  <c:v>3.28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33.46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7-49D1-9838-B099E99C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303.26</c:v>
                </c:pt>
                <c:pt idx="1">
                  <c:v>290.31</c:v>
                </c:pt>
                <c:pt idx="2">
                  <c:v>272.95999999999998</c:v>
                </c:pt>
                <c:pt idx="3">
                  <c:v>260.95999999999998</c:v>
                </c:pt>
                <c:pt idx="4">
                  <c:v>240.07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7-49D1-9838-B099E99C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140.82</c:v>
                </c:pt>
                <c:pt idx="1">
                  <c:v>149.46</c:v>
                </c:pt>
                <c:pt idx="2">
                  <c:v>129.49</c:v>
                </c:pt>
                <c:pt idx="3">
                  <c:v>131.97999999999999</c:v>
                </c:pt>
                <c:pt idx="4">
                  <c:v>124.55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B-4A21-8EB4-DAD7B542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114.14</c:v>
                </c:pt>
                <c:pt idx="1">
                  <c:v>112.83</c:v>
                </c:pt>
                <c:pt idx="2">
                  <c:v>112.84</c:v>
                </c:pt>
                <c:pt idx="3">
                  <c:v>110.77</c:v>
                </c:pt>
                <c:pt idx="4">
                  <c:v>112.35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B-4A21-8EB4-DAD7B542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67.92</c:v>
                </c:pt>
                <c:pt idx="1">
                  <c:v>63.01</c:v>
                </c:pt>
                <c:pt idx="2">
                  <c:v>66.19</c:v>
                </c:pt>
                <c:pt idx="3">
                  <c:v>68.790000000000006</c:v>
                </c:pt>
                <c:pt idx="4">
                  <c:v>72.319999999999993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0-43CD-8533-03A4CDA1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73.03</c:v>
                </c:pt>
                <c:pt idx="1">
                  <c:v>73.86</c:v>
                </c:pt>
                <c:pt idx="2">
                  <c:v>73.849999999999994</c:v>
                </c:pt>
                <c:pt idx="3">
                  <c:v>73.180000000000007</c:v>
                </c:pt>
                <c:pt idx="4">
                  <c:v>73.05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0-43CD-8533-03A4CDA1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【309.23】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【240.07】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43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福島県　会津若松地方広域市町村圏整備組合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用水供給事業</v>
      </c>
      <c r="Q8" s="44"/>
      <c r="R8" s="44"/>
      <c r="S8" s="44"/>
      <c r="T8" s="44"/>
      <c r="U8" s="44"/>
      <c r="V8" s="44"/>
      <c r="W8" s="44" t="str">
        <f>データ!$L$6</f>
        <v>B</v>
      </c>
      <c r="X8" s="44"/>
      <c r="Y8" s="44"/>
      <c r="Z8" s="44"/>
      <c r="AA8" s="44"/>
      <c r="AB8" s="44"/>
      <c r="AC8" s="44"/>
      <c r="AD8" s="44" t="str">
        <f>データ!$M$6</f>
        <v>その他</v>
      </c>
      <c r="AE8" s="44"/>
      <c r="AF8" s="44"/>
      <c r="AG8" s="44"/>
      <c r="AH8" s="44"/>
      <c r="AI8" s="44"/>
      <c r="AJ8" s="44"/>
      <c r="AK8" s="2"/>
      <c r="AL8" s="45" t="str">
        <f>データ!$R$6</f>
        <v>-</v>
      </c>
      <c r="AM8" s="45"/>
      <c r="AN8" s="45"/>
      <c r="AO8" s="45"/>
      <c r="AP8" s="45"/>
      <c r="AQ8" s="45"/>
      <c r="AR8" s="45"/>
      <c r="AS8" s="45"/>
      <c r="AT8" s="46" t="str">
        <f>データ!$S$6</f>
        <v>-</v>
      </c>
      <c r="AU8" s="47"/>
      <c r="AV8" s="47"/>
      <c r="AW8" s="47"/>
      <c r="AX8" s="47"/>
      <c r="AY8" s="47"/>
      <c r="AZ8" s="47"/>
      <c r="BA8" s="47"/>
      <c r="BB8" s="48" t="str">
        <f>データ!$T$6</f>
        <v>-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96.76</v>
      </c>
      <c r="J10" s="47"/>
      <c r="K10" s="47"/>
      <c r="L10" s="47"/>
      <c r="M10" s="47"/>
      <c r="N10" s="47"/>
      <c r="O10" s="81"/>
      <c r="P10" s="48">
        <f>データ!$P$6</f>
        <v>93.5</v>
      </c>
      <c r="Q10" s="48"/>
      <c r="R10" s="48"/>
      <c r="S10" s="48"/>
      <c r="T10" s="48"/>
      <c r="U10" s="48"/>
      <c r="V10" s="48"/>
      <c r="W10" s="45">
        <f>データ!$Q$6</f>
        <v>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143047</v>
      </c>
      <c r="AM10" s="45"/>
      <c r="AN10" s="45"/>
      <c r="AO10" s="45"/>
      <c r="AP10" s="45"/>
      <c r="AQ10" s="45"/>
      <c r="AR10" s="45"/>
      <c r="AS10" s="45"/>
      <c r="AT10" s="46">
        <f>データ!$V$6</f>
        <v>232.85</v>
      </c>
      <c r="AU10" s="47"/>
      <c r="AV10" s="47"/>
      <c r="AW10" s="47"/>
      <c r="AX10" s="47"/>
      <c r="AY10" s="47"/>
      <c r="AZ10" s="47"/>
      <c r="BA10" s="47"/>
      <c r="BB10" s="48">
        <f>データ!$W$6</f>
        <v>614.33000000000004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111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112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113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【112.49】</v>
      </c>
      <c r="F85" s="13" t="str">
        <f>データ!AS6</f>
        <v>【8.77】</v>
      </c>
      <c r="G85" s="13" t="str">
        <f>データ!BD6</f>
        <v>【309.23】</v>
      </c>
      <c r="H85" s="13" t="str">
        <f>データ!BO6</f>
        <v>【240.07】</v>
      </c>
      <c r="I85" s="13" t="str">
        <f>データ!BZ6</f>
        <v>【112.35】</v>
      </c>
      <c r="J85" s="13" t="str">
        <f>データ!CK6</f>
        <v>【73.05】</v>
      </c>
      <c r="K85" s="13" t="str">
        <f>データ!CV6</f>
        <v>【62.22】</v>
      </c>
      <c r="L85" s="13" t="str">
        <f>データ!DG6</f>
        <v>【100.28】</v>
      </c>
      <c r="M85" s="13" t="str">
        <f>データ!DR6</f>
        <v>【58.52】</v>
      </c>
      <c r="N85" s="13" t="str">
        <f>データ!EC6</f>
        <v>【31.74】</v>
      </c>
      <c r="O85" s="13" t="str">
        <f>データ!EN6</f>
        <v>【0.28】</v>
      </c>
    </row>
  </sheetData>
  <sheetProtection algorithmName="SHA-512" hashValue="sRNMmkAlHwlfLEo9B1liXGBL9t78+rbCwzmZ6+0CL6lsBibr0dHQN1W+GqwkV1a8ZcB5Zy5TNx17l3yR/G4CgA==" saltValue="QC6piMeYa7+8gfieyMz6Y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78727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福島県　会津若松地方広域市町村圏整備組合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その他</v>
      </c>
      <c r="N6" s="21" t="str">
        <f t="shared" si="3"/>
        <v>-</v>
      </c>
      <c r="O6" s="21">
        <f t="shared" si="3"/>
        <v>96.76</v>
      </c>
      <c r="P6" s="21">
        <f t="shared" si="3"/>
        <v>93.5</v>
      </c>
      <c r="Q6" s="21">
        <f t="shared" si="3"/>
        <v>0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143047</v>
      </c>
      <c r="V6" s="21">
        <f t="shared" si="3"/>
        <v>232.85</v>
      </c>
      <c r="W6" s="21">
        <f t="shared" si="3"/>
        <v>614.33000000000004</v>
      </c>
      <c r="X6" s="22">
        <f>IF(X7="",NA(),X7)</f>
        <v>133.78</v>
      </c>
      <c r="Y6" s="22">
        <f t="shared" ref="Y6:AG6" si="4">IF(Y7="",NA(),Y7)</f>
        <v>140.47999999999999</v>
      </c>
      <c r="Z6" s="22">
        <f t="shared" si="4"/>
        <v>123.65</v>
      </c>
      <c r="AA6" s="22">
        <f t="shared" si="4"/>
        <v>126.07</v>
      </c>
      <c r="AB6" s="22">
        <f t="shared" si="4"/>
        <v>120.02</v>
      </c>
      <c r="AC6" s="22">
        <f t="shared" si="4"/>
        <v>114.26</v>
      </c>
      <c r="AD6" s="22">
        <f t="shared" si="4"/>
        <v>112.98</v>
      </c>
      <c r="AE6" s="22">
        <f t="shared" si="4"/>
        <v>112.91</v>
      </c>
      <c r="AF6" s="22">
        <f t="shared" si="4"/>
        <v>111.13</v>
      </c>
      <c r="AG6" s="22">
        <f t="shared" si="4"/>
        <v>112.49</v>
      </c>
      <c r="AH6" s="21" t="str">
        <f>IF(AH7="","",IF(AH7="-","【-】","【"&amp;SUBSTITUTE(TEXT(AH7,"#,##0.00"),"-","△")&amp;"】"))</f>
        <v>【112.49】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10.58</v>
      </c>
      <c r="AO6" s="22">
        <f t="shared" si="5"/>
        <v>10.49</v>
      </c>
      <c r="AP6" s="22">
        <f t="shared" si="5"/>
        <v>9.92</v>
      </c>
      <c r="AQ6" s="22">
        <f t="shared" si="5"/>
        <v>12.29</v>
      </c>
      <c r="AR6" s="22">
        <f t="shared" si="5"/>
        <v>8.77</v>
      </c>
      <c r="AS6" s="21" t="str">
        <f>IF(AS7="","",IF(AS7="-","【-】","【"&amp;SUBSTITUTE(TEXT(AS7,"#,##0.00"),"-","△")&amp;"】"))</f>
        <v>【8.77】</v>
      </c>
      <c r="AT6" s="22">
        <f>IF(AT7="",NA(),AT7)</f>
        <v>854.41</v>
      </c>
      <c r="AU6" s="22">
        <f t="shared" ref="AU6:BC6" si="6">IF(AU7="",NA(),AU7)</f>
        <v>1533.01</v>
      </c>
      <c r="AV6" s="22">
        <f t="shared" si="6"/>
        <v>1552.96</v>
      </c>
      <c r="AW6" s="22">
        <f t="shared" si="6"/>
        <v>1912.32</v>
      </c>
      <c r="AX6" s="22">
        <f t="shared" si="6"/>
        <v>3166.64</v>
      </c>
      <c r="AY6" s="22">
        <f t="shared" si="6"/>
        <v>243.44</v>
      </c>
      <c r="AZ6" s="22">
        <f t="shared" si="6"/>
        <v>258.49</v>
      </c>
      <c r="BA6" s="22">
        <f t="shared" si="6"/>
        <v>271.10000000000002</v>
      </c>
      <c r="BB6" s="22">
        <f t="shared" si="6"/>
        <v>284.45</v>
      </c>
      <c r="BC6" s="22">
        <f t="shared" si="6"/>
        <v>309.23</v>
      </c>
      <c r="BD6" s="21" t="str">
        <f>IF(BD7="","",IF(BD7="-","【-】","【"&amp;SUBSTITUTE(TEXT(BD7,"#,##0.00"),"-","△")&amp;"】"))</f>
        <v>【309.23】</v>
      </c>
      <c r="BE6" s="22">
        <f>IF(BE7="",NA(),BE7)</f>
        <v>17.559999999999999</v>
      </c>
      <c r="BF6" s="22">
        <f t="shared" ref="BF6:BN6" si="7">IF(BF7="",NA(),BF7)</f>
        <v>3.28</v>
      </c>
      <c r="BG6" s="21">
        <f t="shared" si="7"/>
        <v>0</v>
      </c>
      <c r="BH6" s="21">
        <f t="shared" si="7"/>
        <v>0</v>
      </c>
      <c r="BI6" s="22">
        <f t="shared" si="7"/>
        <v>33.46</v>
      </c>
      <c r="BJ6" s="22">
        <f t="shared" si="7"/>
        <v>303.26</v>
      </c>
      <c r="BK6" s="22">
        <f t="shared" si="7"/>
        <v>290.31</v>
      </c>
      <c r="BL6" s="22">
        <f t="shared" si="7"/>
        <v>272.95999999999998</v>
      </c>
      <c r="BM6" s="22">
        <f t="shared" si="7"/>
        <v>260.95999999999998</v>
      </c>
      <c r="BN6" s="22">
        <f t="shared" si="7"/>
        <v>240.07</v>
      </c>
      <c r="BO6" s="21" t="str">
        <f>IF(BO7="","",IF(BO7="-","【-】","【"&amp;SUBSTITUTE(TEXT(BO7,"#,##0.00"),"-","△")&amp;"】"))</f>
        <v>【240.07】</v>
      </c>
      <c r="BP6" s="22">
        <f>IF(BP7="",NA(),BP7)</f>
        <v>140.82</v>
      </c>
      <c r="BQ6" s="22">
        <f t="shared" ref="BQ6:BY6" si="8">IF(BQ7="",NA(),BQ7)</f>
        <v>149.46</v>
      </c>
      <c r="BR6" s="22">
        <f t="shared" si="8"/>
        <v>129.49</v>
      </c>
      <c r="BS6" s="22">
        <f t="shared" si="8"/>
        <v>131.97999999999999</v>
      </c>
      <c r="BT6" s="22">
        <f t="shared" si="8"/>
        <v>124.55</v>
      </c>
      <c r="BU6" s="22">
        <f t="shared" si="8"/>
        <v>114.14</v>
      </c>
      <c r="BV6" s="22">
        <f t="shared" si="8"/>
        <v>112.83</v>
      </c>
      <c r="BW6" s="22">
        <f t="shared" si="8"/>
        <v>112.84</v>
      </c>
      <c r="BX6" s="22">
        <f t="shared" si="8"/>
        <v>110.77</v>
      </c>
      <c r="BY6" s="22">
        <f t="shared" si="8"/>
        <v>112.35</v>
      </c>
      <c r="BZ6" s="21" t="str">
        <f>IF(BZ7="","",IF(BZ7="-","【-】","【"&amp;SUBSTITUTE(TEXT(BZ7,"#,##0.00"),"-","△")&amp;"】"))</f>
        <v>【112.35】</v>
      </c>
      <c r="CA6" s="22">
        <f>IF(CA7="",NA(),CA7)</f>
        <v>67.92</v>
      </c>
      <c r="CB6" s="22">
        <f t="shared" ref="CB6:CJ6" si="9">IF(CB7="",NA(),CB7)</f>
        <v>63.01</v>
      </c>
      <c r="CC6" s="22">
        <f t="shared" si="9"/>
        <v>66.19</v>
      </c>
      <c r="CD6" s="22">
        <f t="shared" si="9"/>
        <v>68.790000000000006</v>
      </c>
      <c r="CE6" s="22">
        <f t="shared" si="9"/>
        <v>72.319999999999993</v>
      </c>
      <c r="CF6" s="22">
        <f t="shared" si="9"/>
        <v>73.03</v>
      </c>
      <c r="CG6" s="22">
        <f t="shared" si="9"/>
        <v>73.86</v>
      </c>
      <c r="CH6" s="22">
        <f t="shared" si="9"/>
        <v>73.849999999999994</v>
      </c>
      <c r="CI6" s="22">
        <f t="shared" si="9"/>
        <v>73.180000000000007</v>
      </c>
      <c r="CJ6" s="22">
        <f t="shared" si="9"/>
        <v>73.05</v>
      </c>
      <c r="CK6" s="21" t="str">
        <f>IF(CK7="","",IF(CK7="-","【-】","【"&amp;SUBSTITUTE(TEXT(CK7,"#,##0.00"),"-","△")&amp;"】"))</f>
        <v>【73.05】</v>
      </c>
      <c r="CL6" s="22">
        <f>IF(CL7="",NA(),CL7)</f>
        <v>62.68</v>
      </c>
      <c r="CM6" s="22">
        <f t="shared" ref="CM6:CU6" si="10">IF(CM7="",NA(),CM7)</f>
        <v>63.95</v>
      </c>
      <c r="CN6" s="22">
        <f t="shared" si="10"/>
        <v>60.46</v>
      </c>
      <c r="CO6" s="22">
        <f t="shared" si="10"/>
        <v>56.83</v>
      </c>
      <c r="CP6" s="22">
        <f t="shared" si="10"/>
        <v>57.28</v>
      </c>
      <c r="CQ6" s="22">
        <f t="shared" si="10"/>
        <v>62.19</v>
      </c>
      <c r="CR6" s="22">
        <f t="shared" si="10"/>
        <v>61.77</v>
      </c>
      <c r="CS6" s="22">
        <f t="shared" si="10"/>
        <v>61.69</v>
      </c>
      <c r="CT6" s="22">
        <f t="shared" si="10"/>
        <v>62.26</v>
      </c>
      <c r="CU6" s="22">
        <f t="shared" si="10"/>
        <v>62.22</v>
      </c>
      <c r="CV6" s="21" t="str">
        <f>IF(CV7="","",IF(CV7="-","【-】","【"&amp;SUBSTITUTE(TEXT(CV7,"#,##0.00"),"-","△")&amp;"】"))</f>
        <v>【62.22】</v>
      </c>
      <c r="CW6" s="22">
        <f>IF(CW7="",NA(),CW7)</f>
        <v>98.79</v>
      </c>
      <c r="CX6" s="22">
        <f t="shared" ref="CX6:DF6" si="11">IF(CX7="",NA(),CX7)</f>
        <v>98.5</v>
      </c>
      <c r="CY6" s="22">
        <f t="shared" si="11"/>
        <v>98.11</v>
      </c>
      <c r="CZ6" s="22">
        <f t="shared" si="11"/>
        <v>98.09</v>
      </c>
      <c r="DA6" s="22">
        <f t="shared" si="11"/>
        <v>98.18</v>
      </c>
      <c r="DB6" s="22">
        <f t="shared" si="11"/>
        <v>100.05</v>
      </c>
      <c r="DC6" s="22">
        <f t="shared" si="11"/>
        <v>100.08</v>
      </c>
      <c r="DD6" s="22">
        <f t="shared" si="11"/>
        <v>100</v>
      </c>
      <c r="DE6" s="22">
        <f t="shared" si="11"/>
        <v>100.16</v>
      </c>
      <c r="DF6" s="22">
        <f t="shared" si="11"/>
        <v>100.28</v>
      </c>
      <c r="DG6" s="21" t="str">
        <f>IF(DG7="","",IF(DG7="-","【-】","【"&amp;SUBSTITUTE(TEXT(DG7,"#,##0.00"),"-","△")&amp;"】"))</f>
        <v>【100.28】</v>
      </c>
      <c r="DH6" s="22">
        <f>IF(DH7="",NA(),DH7)</f>
        <v>66.23</v>
      </c>
      <c r="DI6" s="22">
        <f t="shared" ref="DI6:DQ6" si="12">IF(DI7="",NA(),DI7)</f>
        <v>67.400000000000006</v>
      </c>
      <c r="DJ6" s="22">
        <f t="shared" si="12"/>
        <v>66.39</v>
      </c>
      <c r="DK6" s="22">
        <f t="shared" si="12"/>
        <v>68.25</v>
      </c>
      <c r="DL6" s="22">
        <f t="shared" si="12"/>
        <v>67.67</v>
      </c>
      <c r="DM6" s="22">
        <f t="shared" si="12"/>
        <v>54.73</v>
      </c>
      <c r="DN6" s="22">
        <f t="shared" si="12"/>
        <v>55.77</v>
      </c>
      <c r="DO6" s="22">
        <f t="shared" si="12"/>
        <v>56.48</v>
      </c>
      <c r="DP6" s="22">
        <f t="shared" si="12"/>
        <v>57.5</v>
      </c>
      <c r="DQ6" s="22">
        <f t="shared" si="12"/>
        <v>58.52</v>
      </c>
      <c r="DR6" s="21" t="str">
        <f>IF(DR7="","",IF(DR7="-","【-】","【"&amp;SUBSTITUTE(TEXT(DR7,"#,##0.00"),"-","△")&amp;"】"))</f>
        <v>【58.52】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22.46</v>
      </c>
      <c r="DY6" s="22">
        <f t="shared" si="13"/>
        <v>25.84</v>
      </c>
      <c r="DZ6" s="22">
        <f t="shared" si="13"/>
        <v>27.61</v>
      </c>
      <c r="EA6" s="22">
        <f t="shared" si="13"/>
        <v>30.3</v>
      </c>
      <c r="EB6" s="22">
        <f t="shared" si="13"/>
        <v>31.74</v>
      </c>
      <c r="EC6" s="21" t="str">
        <f>IF(EC7="","",IF(EC7="-","【-】","【"&amp;SUBSTITUTE(TEXT(EC7,"#,##0.00"),"-","△")&amp;"】"))</f>
        <v>【31.74】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0.27</v>
      </c>
      <c r="EJ6" s="22">
        <f t="shared" si="14"/>
        <v>0.24</v>
      </c>
      <c r="EK6" s="22">
        <f t="shared" si="14"/>
        <v>0.2</v>
      </c>
      <c r="EL6" s="22">
        <f t="shared" si="14"/>
        <v>0.32</v>
      </c>
      <c r="EM6" s="22">
        <f t="shared" si="14"/>
        <v>0.28000000000000003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15">
      <c r="A7" s="15"/>
      <c r="B7" s="24">
        <v>2021</v>
      </c>
      <c r="C7" s="24">
        <v>78727</v>
      </c>
      <c r="D7" s="24">
        <v>46</v>
      </c>
      <c r="E7" s="24">
        <v>1</v>
      </c>
      <c r="F7" s="24">
        <v>0</v>
      </c>
      <c r="G7" s="24">
        <v>2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96.76</v>
      </c>
      <c r="P7" s="25">
        <v>93.5</v>
      </c>
      <c r="Q7" s="25">
        <v>0</v>
      </c>
      <c r="R7" s="25" t="s">
        <v>99</v>
      </c>
      <c r="S7" s="25" t="s">
        <v>99</v>
      </c>
      <c r="T7" s="25" t="s">
        <v>99</v>
      </c>
      <c r="U7" s="25">
        <v>143047</v>
      </c>
      <c r="V7" s="25">
        <v>232.85</v>
      </c>
      <c r="W7" s="25">
        <v>614.33000000000004</v>
      </c>
      <c r="X7" s="25">
        <v>133.78</v>
      </c>
      <c r="Y7" s="25">
        <v>140.47999999999999</v>
      </c>
      <c r="Z7" s="25">
        <v>123.65</v>
      </c>
      <c r="AA7" s="25">
        <v>126.07</v>
      </c>
      <c r="AB7" s="25">
        <v>120.02</v>
      </c>
      <c r="AC7" s="25">
        <v>114.26</v>
      </c>
      <c r="AD7" s="25">
        <v>112.98</v>
      </c>
      <c r="AE7" s="25">
        <v>112.91</v>
      </c>
      <c r="AF7" s="25">
        <v>111.13</v>
      </c>
      <c r="AG7" s="25">
        <v>112.49</v>
      </c>
      <c r="AH7" s="25">
        <v>112.49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10.58</v>
      </c>
      <c r="AO7" s="25">
        <v>10.49</v>
      </c>
      <c r="AP7" s="25">
        <v>9.92</v>
      </c>
      <c r="AQ7" s="25">
        <v>12.29</v>
      </c>
      <c r="AR7" s="25">
        <v>8.77</v>
      </c>
      <c r="AS7" s="25">
        <v>8.77</v>
      </c>
      <c r="AT7" s="25">
        <v>854.41</v>
      </c>
      <c r="AU7" s="25">
        <v>1533.01</v>
      </c>
      <c r="AV7" s="25">
        <v>1552.96</v>
      </c>
      <c r="AW7" s="25">
        <v>1912.32</v>
      </c>
      <c r="AX7" s="25">
        <v>3166.64</v>
      </c>
      <c r="AY7" s="25">
        <v>243.44</v>
      </c>
      <c r="AZ7" s="25">
        <v>258.49</v>
      </c>
      <c r="BA7" s="25">
        <v>271.10000000000002</v>
      </c>
      <c r="BB7" s="25">
        <v>284.45</v>
      </c>
      <c r="BC7" s="25">
        <v>309.23</v>
      </c>
      <c r="BD7" s="25">
        <v>309.23</v>
      </c>
      <c r="BE7" s="25">
        <v>17.559999999999999</v>
      </c>
      <c r="BF7" s="25">
        <v>3.28</v>
      </c>
      <c r="BG7" s="25">
        <v>0</v>
      </c>
      <c r="BH7" s="25">
        <v>0</v>
      </c>
      <c r="BI7" s="25">
        <v>33.46</v>
      </c>
      <c r="BJ7" s="25">
        <v>303.26</v>
      </c>
      <c r="BK7" s="25">
        <v>290.31</v>
      </c>
      <c r="BL7" s="25">
        <v>272.95999999999998</v>
      </c>
      <c r="BM7" s="25">
        <v>260.95999999999998</v>
      </c>
      <c r="BN7" s="25">
        <v>240.07</v>
      </c>
      <c r="BO7" s="25">
        <v>240.07</v>
      </c>
      <c r="BP7" s="25">
        <v>140.82</v>
      </c>
      <c r="BQ7" s="25">
        <v>149.46</v>
      </c>
      <c r="BR7" s="25">
        <v>129.49</v>
      </c>
      <c r="BS7" s="25">
        <v>131.97999999999999</v>
      </c>
      <c r="BT7" s="25">
        <v>124.55</v>
      </c>
      <c r="BU7" s="25">
        <v>114.14</v>
      </c>
      <c r="BV7" s="25">
        <v>112.83</v>
      </c>
      <c r="BW7" s="25">
        <v>112.84</v>
      </c>
      <c r="BX7" s="25">
        <v>110.77</v>
      </c>
      <c r="BY7" s="25">
        <v>112.35</v>
      </c>
      <c r="BZ7" s="25">
        <v>112.35</v>
      </c>
      <c r="CA7" s="25">
        <v>67.92</v>
      </c>
      <c r="CB7" s="25">
        <v>63.01</v>
      </c>
      <c r="CC7" s="25">
        <v>66.19</v>
      </c>
      <c r="CD7" s="25">
        <v>68.790000000000006</v>
      </c>
      <c r="CE7" s="25">
        <v>72.319999999999993</v>
      </c>
      <c r="CF7" s="25">
        <v>73.03</v>
      </c>
      <c r="CG7" s="25">
        <v>73.86</v>
      </c>
      <c r="CH7" s="25">
        <v>73.849999999999994</v>
      </c>
      <c r="CI7" s="25">
        <v>73.180000000000007</v>
      </c>
      <c r="CJ7" s="25">
        <v>73.05</v>
      </c>
      <c r="CK7" s="25">
        <v>73.05</v>
      </c>
      <c r="CL7" s="25">
        <v>62.68</v>
      </c>
      <c r="CM7" s="25">
        <v>63.95</v>
      </c>
      <c r="CN7" s="25">
        <v>60.46</v>
      </c>
      <c r="CO7" s="25">
        <v>56.83</v>
      </c>
      <c r="CP7" s="25">
        <v>57.28</v>
      </c>
      <c r="CQ7" s="25">
        <v>62.19</v>
      </c>
      <c r="CR7" s="25">
        <v>61.77</v>
      </c>
      <c r="CS7" s="25">
        <v>61.69</v>
      </c>
      <c r="CT7" s="25">
        <v>62.26</v>
      </c>
      <c r="CU7" s="25">
        <v>62.22</v>
      </c>
      <c r="CV7" s="25">
        <v>62.22</v>
      </c>
      <c r="CW7" s="25">
        <v>98.79</v>
      </c>
      <c r="CX7" s="25">
        <v>98.5</v>
      </c>
      <c r="CY7" s="25">
        <v>98.11</v>
      </c>
      <c r="CZ7" s="25">
        <v>98.09</v>
      </c>
      <c r="DA7" s="25">
        <v>98.18</v>
      </c>
      <c r="DB7" s="25">
        <v>100.05</v>
      </c>
      <c r="DC7" s="25">
        <v>100.08</v>
      </c>
      <c r="DD7" s="25">
        <v>100</v>
      </c>
      <c r="DE7" s="25">
        <v>100.16</v>
      </c>
      <c r="DF7" s="25">
        <v>100.28</v>
      </c>
      <c r="DG7" s="25">
        <v>100.28</v>
      </c>
      <c r="DH7" s="25">
        <v>66.23</v>
      </c>
      <c r="DI7" s="25">
        <v>67.400000000000006</v>
      </c>
      <c r="DJ7" s="25">
        <v>66.39</v>
      </c>
      <c r="DK7" s="25">
        <v>68.25</v>
      </c>
      <c r="DL7" s="25">
        <v>67.67</v>
      </c>
      <c r="DM7" s="25">
        <v>54.73</v>
      </c>
      <c r="DN7" s="25">
        <v>55.77</v>
      </c>
      <c r="DO7" s="25">
        <v>56.48</v>
      </c>
      <c r="DP7" s="25">
        <v>57.5</v>
      </c>
      <c r="DQ7" s="25">
        <v>58.52</v>
      </c>
      <c r="DR7" s="25">
        <v>58.52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22.46</v>
      </c>
      <c r="DY7" s="25">
        <v>25.84</v>
      </c>
      <c r="DZ7" s="25">
        <v>27.61</v>
      </c>
      <c r="EA7" s="25">
        <v>30.3</v>
      </c>
      <c r="EB7" s="25">
        <v>31.74</v>
      </c>
      <c r="EC7" s="25">
        <v>31.74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0.27</v>
      </c>
      <c r="EJ7" s="25">
        <v>0.24</v>
      </c>
      <c r="EK7" s="25">
        <v>0.2</v>
      </c>
      <c r="EL7" s="25">
        <v>0.32</v>
      </c>
      <c r="EM7" s="25">
        <v>0.28000000000000003</v>
      </c>
      <c r="EN7" s="25">
        <v>0.28000000000000003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