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kanno.ONO\Desktop\回答未実施分\050112 【照会_市町村財政課1月27日（金）期限】公営企業に係る経営比較分析表（令和３年度決算）の分析等について\2 回答\【経営比較分析表】2021_075221_46_010\"/>
    </mc:Choice>
  </mc:AlternateContent>
  <xr:revisionPtr revIDLastSave="0" documentId="13_ncr:1_{52AD40B7-CF07-4D70-B50C-392B61163F7F}" xr6:coauthVersionLast="45" xr6:coauthVersionMax="45" xr10:uidLastSave="{00000000-0000-0000-0000-000000000000}"/>
  <workbookProtection workbookAlgorithmName="SHA-512" workbookHashValue="EFcLZ/RCLWxtrP/JCMPEaIYPtt82EX1bU8jdgzv0jt126ip1W2YaEZL8v8/ZkcH8kkh6H6OVXCj6JGaqRegeWg==" workbookSaltValue="Z0rNWam7QodLcwqBV43i9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T8" i="4"/>
  <c r="AD8" i="4"/>
  <c r="P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<sst xmlns="http://schemas.openxmlformats.org/spreadsheetml/2006/main" count="228" uniqueCount="113">
  <si>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</si>
  <si>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</si>
  <si>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</si>
  <si>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</si>
  <si>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</si>
  <si>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</si>
  <si>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</si>
  <si>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</si>
  <si>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</si>
  <si>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</si>
  <si>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</si>
  <si>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</si>
  <si>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</si>
  <si>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</si>
  <si>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</si>
  <si>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</si>
  <si>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</si>
  <si>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</si>
  <si>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</si>
  <si>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</si>
  <si>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</si>
  <si>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</si>
  <si>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</si>
  <si>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</si>
  <si>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</si>
  <si>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</si>
  <si>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</si>
  <si>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</si>
  <si>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</si>
  <si>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</si>
  <si>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</si>
  <si>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</si>
  <si>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</si>
  <si>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</si>
  <si>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</si>
  <si>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</si>
  <si>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</si>
  <si>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</si>
  <si>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</si>
  <si>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</si>
  <si>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</si>
  <si>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</si>
  <si>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</si>
  <si>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</si>
  <si>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</si>
  <si>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</si>
  <si>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</si>
  <si>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</si>
  <si>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</si>
  <si>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</si>
  <si>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</si>
  <si>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</si>
  <si>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</si>
  <si>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</si>
  <si>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</si>
  <si>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</si>
  <si>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</si>
  <si>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</si>
  <si>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</si>
  <si>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</si>
  <si>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</si>
  <si>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</si>
  <si>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</si>
  <si>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</si>
  <si>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</si>
  <si>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</si>
  <si>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</si>
  <si>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</si>
  <si>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</si>
  <si>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</si>
  <si>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</si>
  <si>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</si>
  <si>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</si>
  <si>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</si>
  <si>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</si>
  <si>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</si>
  <si>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</si>
  <si>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</si>
  <si>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</si>
  <si>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</si>
  <si>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</si>
  <si>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</si>
  <si>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</si>
  <si>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</si>
  <si>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</si>
  <si>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</si>
  <si>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</si>
  <si>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</si>
  <si>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</si>
  <si>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</si>
  <si>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</si>
  <si>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</si>
  <si>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</si>
  <si>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</si>
  <si>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</si>
  <si>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</si>
  <si>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</si>
  <si>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</si>
  <si>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</si>
  <si>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</si>
  <si>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</si>
  <si>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</si>
  <si>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</si>
  <si>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</si>
  <si>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</si>
  <si>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</si>
  <si>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</si>
  <si>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</si>
  <si>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</si>
  <si>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</si>
  <si>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①比率は100％超であるが、前年度数値を下回っており、また経常収益には一般会計からの繰出金も含まれていることから、比率の低下を防ぐとともに、給水収益のみでも100％に近づけられるよう更なる費用削減が必要である。
②欠損金は生じていないため0％となっている。引き続き欠損金が発生しないよう経営努力を続ける</t>
    </r>
    <r>
      <rPr>
        <sz val="11"/>
        <color rgb="FFFF0000"/>
        <rFont val="ＭＳ ゴシック"/>
        <family val="3"/>
        <charset val="128"/>
      </rPr>
      <t xml:space="preserve">。
</t>
    </r>
    <r>
      <rPr>
        <sz val="11"/>
        <rFont val="ＭＳ ゴシック"/>
        <family val="3"/>
        <charset val="128"/>
      </rPr>
      <t>③昨年と比較し横ばいとなっているが、今後は起債の元金償還の増加に伴い比率が低下していくと見込まれる。100%を下回らないよう注意しながら経営を行っていく。</t>
    </r>
    <r>
      <rPr>
        <sz val="11"/>
        <color rgb="FFFF0000"/>
        <rFont val="ＭＳ ゴシック"/>
        <family val="3"/>
        <charset val="128"/>
      </rPr>
      <t xml:space="preserve">
</t>
    </r>
    <r>
      <rPr>
        <sz val="11"/>
        <rFont val="ＭＳ ゴシック"/>
        <family val="3"/>
        <charset val="128"/>
      </rPr>
      <t>④昨年と比較すると減少しているが、建設改良事業のため企業債の借入を今後も予定しており、再び上昇していくものと思われる。給水収益とのバランスを考慮しつつ事業規模に見合った借入を行っていく。</t>
    </r>
    <r>
      <rPr>
        <sz val="11"/>
        <color rgb="FFFF0000"/>
        <rFont val="ＭＳ ゴシック"/>
        <family val="3"/>
        <charset val="128"/>
      </rPr>
      <t xml:space="preserve">
</t>
    </r>
    <r>
      <rPr>
        <sz val="11"/>
        <rFont val="ＭＳ ゴシック"/>
        <family val="3"/>
        <charset val="128"/>
      </rPr>
      <t>⑤100％を下回っている状況が続いており、費用の削減と適正な料金設定の検討が必要である。</t>
    </r>
    <r>
      <rPr>
        <sz val="11"/>
        <color rgb="FFFF0000"/>
        <rFont val="ＭＳ ゴシック"/>
        <family val="3"/>
        <charset val="128"/>
      </rPr>
      <t xml:space="preserve">
</t>
    </r>
    <r>
      <rPr>
        <sz val="11"/>
        <rFont val="ＭＳ ゴシック"/>
        <family val="3"/>
        <charset val="128"/>
      </rPr>
      <t>⑥類似団体平均よりも高い状態が続いている。維持管理費用の見直し及び削減に引き続き取り組む。</t>
    </r>
    <r>
      <rPr>
        <sz val="11"/>
        <color rgb="FFFF0000"/>
        <rFont val="ＭＳ ゴシック"/>
        <family val="3"/>
        <charset val="128"/>
      </rPr>
      <t xml:space="preserve">
</t>
    </r>
    <r>
      <rPr>
        <sz val="11"/>
        <rFont val="ＭＳ ゴシック"/>
        <family val="3"/>
        <charset val="128"/>
      </rPr>
      <t>⑦施設利用率は類似団体平均と比較しても低い。今後の給水人口や水需要を予測し、事業規模に見合った施設更新を行っていく必要がある。</t>
    </r>
    <r>
      <rPr>
        <sz val="11"/>
        <color rgb="FFFF0000"/>
        <rFont val="ＭＳ ゴシック"/>
        <family val="3"/>
        <charset val="128"/>
      </rPr>
      <t xml:space="preserve">
</t>
    </r>
    <r>
      <rPr>
        <sz val="11"/>
        <rFont val="ＭＳ ゴシック"/>
        <family val="3"/>
        <charset val="128"/>
      </rPr>
      <t>⑧類似団体平均と同程度の数値ではあるが、年々減少してきている。今後も漏水対策や管理排水を適正に行い有収率の向上を目指す。</t>
    </r>
    <rPh sb="14" eb="17">
      <t>ゼンネンド</t>
    </rPh>
    <rPh sb="17" eb="19">
      <t>スウチ</t>
    </rPh>
    <rPh sb="20" eb="22">
      <t>シタマワ</t>
    </rPh>
    <rPh sb="57" eb="59">
      <t>ヒリツ</t>
    </rPh>
    <rPh sb="60" eb="62">
      <t>テイカ</t>
    </rPh>
    <rPh sb="63" eb="64">
      <t>フセ</t>
    </rPh>
    <rPh sb="91" eb="92">
      <t>サラ</t>
    </rPh>
    <rPh sb="94" eb="96">
      <t>ヒヨウ</t>
    </rPh>
    <rPh sb="96" eb="98">
      <t>サクゲン</t>
    </rPh>
    <rPh sb="171" eb="173">
      <t>コンゴ</t>
    </rPh>
    <rPh sb="174" eb="176">
      <t>キサイ</t>
    </rPh>
    <rPh sb="177" eb="179">
      <t>ガンキン</t>
    </rPh>
    <rPh sb="179" eb="181">
      <t>ショウカン</t>
    </rPh>
    <rPh sb="182" eb="184">
      <t>ゾウカ</t>
    </rPh>
    <rPh sb="185" eb="186">
      <t>トモナ</t>
    </rPh>
    <rPh sb="197" eb="199">
      <t>ミコ</t>
    </rPh>
    <rPh sb="208" eb="210">
      <t>シタマワ</t>
    </rPh>
    <rPh sb="215" eb="217">
      <t>チュウイ</t>
    </rPh>
    <rPh sb="221" eb="223">
      <t>ケイエイ</t>
    </rPh>
    <rPh sb="224" eb="225">
      <t>オコナ</t>
    </rPh>
    <rPh sb="232" eb="234">
      <t>サクネン</t>
    </rPh>
    <rPh sb="235" eb="237">
      <t>ヒカク</t>
    </rPh>
    <rPh sb="240" eb="242">
      <t>ゲンショウ</t>
    </rPh>
    <rPh sb="340" eb="341">
      <t>ツヅ</t>
    </rPh>
    <rPh sb="349" eb="351">
      <t>サクゲン</t>
    </rPh>
    <rPh sb="398" eb="400">
      <t>ミナオ</t>
    </rPh>
    <rPh sb="401" eb="402">
      <t>オヨ</t>
    </rPh>
    <rPh sb="454" eb="456">
      <t>ジギョウ</t>
    </rPh>
    <rPh sb="481" eb="483">
      <t>ルイジ</t>
    </rPh>
    <rPh sb="483" eb="485">
      <t>ダンタイ</t>
    </rPh>
    <rPh sb="485" eb="487">
      <t>ヘイキン</t>
    </rPh>
    <rPh sb="488" eb="491">
      <t>ドウテイド</t>
    </rPh>
    <rPh sb="492" eb="494">
      <t>スウチ</t>
    </rPh>
    <rPh sb="500" eb="502">
      <t>ネンネン</t>
    </rPh>
    <rPh sb="502" eb="504">
      <t>ゲンショウ</t>
    </rPh>
    <phoneticPr fontId="4"/>
  </si>
  <si>
    <r>
      <rPr>
        <sz val="11"/>
        <rFont val="ＭＳ ゴシック"/>
        <family val="3"/>
        <charset val="128"/>
      </rPr>
      <t>①全国平均及び類似団体平均を上回っており、施設の老朽化が進んでいることから、今後の給水人口や優先順位等を加味しながら適切な規模での更新を行っていく必要がある。</t>
    </r>
    <r>
      <rPr>
        <sz val="11"/>
        <color rgb="FFFF0000"/>
        <rFont val="ＭＳ ゴシック"/>
        <family val="3"/>
        <charset val="128"/>
      </rPr>
      <t xml:space="preserve">
</t>
    </r>
    <r>
      <rPr>
        <sz val="11"/>
        <rFont val="ＭＳ ゴシック"/>
        <family val="3"/>
        <charset val="128"/>
      </rPr>
      <t>②石綿管更新を年次計画で行っていることもあり減少傾向である。引き続き計画的な更新を行うとともに、それ以外の老朽管についても計画的な更新を検討する。</t>
    </r>
    <r>
      <rPr>
        <sz val="11"/>
        <color rgb="FFFF0000"/>
        <rFont val="ＭＳ ゴシック"/>
        <family val="3"/>
        <charset val="128"/>
      </rPr>
      <t xml:space="preserve">
</t>
    </r>
    <r>
      <rPr>
        <sz val="11"/>
        <rFont val="ＭＳ ゴシック"/>
        <family val="3"/>
        <charset val="128"/>
      </rPr>
      <t>③例年石綿管を中心に老朽管の布設替工事を毎年実施していたが、令和３年度は河川改修事業に伴う配水管布設替工事を行ったことから更新率としては全国平均及び類似団体平均を下回った。次年度以降は引き続き計画的な管路更新を行っていく。</t>
    </r>
    <rPh sb="104" eb="106">
      <t>ケイコウ</t>
    </rPh>
    <rPh sb="141" eb="144">
      <t>ケイカクテキ</t>
    </rPh>
    <rPh sb="148" eb="150">
      <t>ケントウ</t>
    </rPh>
    <rPh sb="155" eb="157">
      <t>レイネン</t>
    </rPh>
    <rPh sb="164" eb="167">
      <t>ロウキュウカン</t>
    </rPh>
    <rPh sb="184" eb="186">
      <t>レイワ</t>
    </rPh>
    <rPh sb="187" eb="189">
      <t>ネンド</t>
    </rPh>
    <rPh sb="190" eb="194">
      <t>カセンカイシュウ</t>
    </rPh>
    <rPh sb="194" eb="196">
      <t>ジギョウ</t>
    </rPh>
    <rPh sb="197" eb="198">
      <t>トモナ</t>
    </rPh>
    <rPh sb="199" eb="202">
      <t>ハイスイカン</t>
    </rPh>
    <rPh sb="202" eb="205">
      <t>フセツガ</t>
    </rPh>
    <rPh sb="205" eb="207">
      <t>コウジ</t>
    </rPh>
    <rPh sb="208" eb="209">
      <t>オコナ</t>
    </rPh>
    <rPh sb="235" eb="237">
      <t>シタマワ</t>
    </rPh>
    <rPh sb="240" eb="245">
      <t>ジネンドイコウ</t>
    </rPh>
    <phoneticPr fontId="4"/>
  </si>
  <si>
    <r>
      <t>　</t>
    </r>
    <r>
      <rPr>
        <sz val="11"/>
        <rFont val="ＭＳ ゴシック"/>
        <family val="3"/>
        <charset val="128"/>
      </rPr>
      <t>経営状態としては、給水収益以外の資金に依存している部分が大きいことから、効率的な事業運営による費用削減と適正な料金設定による安定した収益の確保が課題である。
　浄水施設については将来的な水需要の把握に努め、適切な規模に応じた施設更新の計画作成と実行が必要である。
　管路については引き続き石綿管を中心に更新を行い、限られた財源の中で事業が継続できるよう、効率的な更新計画を検討していく。</t>
    </r>
    <rPh sb="48" eb="50">
      <t>ヒヨウ</t>
    </rPh>
    <rPh sb="50" eb="52">
      <t>サクゲン</t>
    </rPh>
    <rPh sb="53" eb="55">
      <t>テキセイ</t>
    </rPh>
    <rPh sb="56" eb="58">
      <t>リョウキン</t>
    </rPh>
    <rPh sb="58" eb="60">
      <t>セッテイ</t>
    </rPh>
    <rPh sb="63" eb="65">
      <t>アンテイ</t>
    </rPh>
    <rPh sb="67" eb="69">
      <t>シュウエキ</t>
    </rPh>
    <rPh sb="70" eb="72">
      <t>カクホ</t>
    </rPh>
    <rPh sb="73" eb="75">
      <t>カダイ</t>
    </rPh>
    <rPh sb="81" eb="85">
      <t>ジョウスイシセツ</t>
    </rPh>
    <rPh sb="90" eb="93">
      <t>ショウライテキ</t>
    </rPh>
    <rPh sb="94" eb="95">
      <t>ミズ</t>
    </rPh>
    <rPh sb="95" eb="97">
      <t>ジュヨウ</t>
    </rPh>
    <rPh sb="98" eb="100">
      <t>ハアク</t>
    </rPh>
    <rPh sb="101" eb="102">
      <t>ツト</t>
    </rPh>
    <rPh sb="104" eb="106">
      <t>テキセツ</t>
    </rPh>
    <rPh sb="107" eb="109">
      <t>キボ</t>
    </rPh>
    <rPh sb="110" eb="111">
      <t>オウ</t>
    </rPh>
    <rPh sb="113" eb="115">
      <t>シセツ</t>
    </rPh>
    <rPh sb="120" eb="122">
      <t>サクセイ</t>
    </rPh>
    <rPh sb="123" eb="125">
      <t>ジッコウ</t>
    </rPh>
    <rPh sb="141" eb="142">
      <t>ヒ</t>
    </rPh>
    <rPh sb="143" eb="144">
      <t>ツヅ</t>
    </rPh>
    <rPh sb="155" eb="156">
      <t>オコナ</t>
    </rPh>
    <rPh sb="178" eb="181">
      <t>コウリツテキ</t>
    </rPh>
    <rPh sb="182" eb="18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</si>
</sst>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1.92</c:v>
                </c:pt>
                <c:pt idx="1">
                  <c:v>1.29</c:v>
                </c:pt>
                <c:pt idx="2">
                  <c:v>1.0900000000000001</c:v>
                </c:pt>
                <c:pt idx="3">
                  <c:v>1.46</c:v>
                </c:pt>
                <c:pt idx="4">
                  <c:v>0.23</c:v>
                </c:pt>
              </c:numCache>
            </c:numRef>
          </c:val>
          <c:extLst>
            <c:ext xmlns:c16="http://schemas.microsoft.com/office/drawing/2014/chart" uri="{C3380CC4-5D6E-409C-BE32-E72D297353CC}">
              <c16:uniqueId val="{00000000-D6B6-4294-8854-6C59EC7806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0.32</c:v>
                </c:pt>
                <c:pt idx="2">
                  <c:v>0.81</c:v>
                </c:pt>
                <c:pt idx="3">
                  <c:v>0.38</c:v>
                </c:pt>
                <c:pt idx="4">
                  <c:v>0.51</c:v>
                </c:pt>
              </c:numCache>
            </c:numRef>
          </c:val>
          <c:smooth val="0"/>
          <c:extLst>
            <c:ext xmlns:c16="http://schemas.microsoft.com/office/drawing/2014/chart" uri="{C3380CC4-5D6E-409C-BE32-E72D297353CC}">
              <c16:uniqueId val="{00000001-D6B6-4294-8854-6C59EC7806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35.369999999999997</c:v>
                </c:pt>
                <c:pt idx="1">
                  <c:v>34.18</c:v>
                </c:pt>
                <c:pt idx="2">
                  <c:v>33.44</c:v>
                </c:pt>
                <c:pt idx="3">
                  <c:v>35.96</c:v>
                </c:pt>
                <c:pt idx="4">
                  <c:v>36.5</c:v>
                </c:pt>
              </c:numCache>
            </c:numRef>
          </c:val>
          <c:extLst>
            <c:ext xmlns:c16="http://schemas.microsoft.com/office/drawing/2014/chart" uri="{C3380CC4-5D6E-409C-BE32-E72D297353CC}">
              <c16:uniqueId val="{00000000-389D-47EC-A2DE-0EE1E20DD0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39.61</c:v>
                </c:pt>
                <c:pt idx="2">
                  <c:v>41.06</c:v>
                </c:pt>
                <c:pt idx="3">
                  <c:v>39.94</c:v>
                </c:pt>
                <c:pt idx="4">
                  <c:v>40.19</c:v>
                </c:pt>
              </c:numCache>
            </c:numRef>
          </c:val>
          <c:smooth val="0"/>
          <c:extLst>
            <c:ext xmlns:c16="http://schemas.microsoft.com/office/drawing/2014/chart" uri="{C3380CC4-5D6E-409C-BE32-E72D297353CC}">
              <c16:uniqueId val="{00000001-389D-47EC-A2DE-0EE1E20DD0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73.88</c:v>
                </c:pt>
                <c:pt idx="1">
                  <c:v>78.209999999999994</c:v>
                </c:pt>
                <c:pt idx="2">
                  <c:v>77.209999999999994</c:v>
                </c:pt>
                <c:pt idx="3">
                  <c:v>71.75</c:v>
                </c:pt>
                <c:pt idx="4">
                  <c:v>71.61</c:v>
                </c:pt>
              </c:numCache>
            </c:numRef>
          </c:val>
          <c:extLst>
            <c:ext xmlns:c16="http://schemas.microsoft.com/office/drawing/2014/chart" uri="{C3380CC4-5D6E-409C-BE32-E72D297353CC}">
              <c16:uniqueId val="{00000000-03AD-4734-8C25-9F52924F71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72.959999999999994</c:v>
                </c:pt>
                <c:pt idx="2">
                  <c:v>72.42</c:v>
                </c:pt>
                <c:pt idx="3">
                  <c:v>69.41</c:v>
                </c:pt>
                <c:pt idx="4">
                  <c:v>71.52</c:v>
                </c:pt>
              </c:numCache>
            </c:numRef>
          </c:val>
          <c:smooth val="0"/>
          <c:extLst>
            <c:ext xmlns:c16="http://schemas.microsoft.com/office/drawing/2014/chart" uri="{C3380CC4-5D6E-409C-BE32-E72D297353CC}">
              <c16:uniqueId val="{00000001-03AD-4734-8C25-9F52924F71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107.63</c:v>
                </c:pt>
                <c:pt idx="1">
                  <c:v>109.86</c:v>
                </c:pt>
                <c:pt idx="2">
                  <c:v>105.73</c:v>
                </c:pt>
                <c:pt idx="3">
                  <c:v>108.57</c:v>
                </c:pt>
                <c:pt idx="4">
                  <c:v>105.26</c:v>
                </c:pt>
              </c:numCache>
            </c:numRef>
          </c:val>
          <c:extLst>
            <c:ext xmlns:c16="http://schemas.microsoft.com/office/drawing/2014/chart" uri="{C3380CC4-5D6E-409C-BE32-E72D297353CC}">
              <c16:uniqueId val="{00000000-1445-4C65-8A14-0295D5C233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107.64</c:v>
                </c:pt>
                <c:pt idx="2">
                  <c:v>108.22</c:v>
                </c:pt>
                <c:pt idx="3">
                  <c:v>114.22</c:v>
                </c:pt>
                <c:pt idx="4">
                  <c:v>108.19</c:v>
                </c:pt>
              </c:numCache>
            </c:numRef>
          </c:val>
          <c:smooth val="0"/>
          <c:extLst>
            <c:ext xmlns:c16="http://schemas.microsoft.com/office/drawing/2014/chart" uri="{C3380CC4-5D6E-409C-BE32-E72D297353CC}">
              <c16:uniqueId val="{00000001-1445-4C65-8A14-0295D5C233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56.66</c:v>
                </c:pt>
                <c:pt idx="1">
                  <c:v>57.72</c:v>
                </c:pt>
                <c:pt idx="2">
                  <c:v>58.7</c:v>
                </c:pt>
                <c:pt idx="3">
                  <c:v>60.08</c:v>
                </c:pt>
                <c:pt idx="4">
                  <c:v>61.45</c:v>
                </c:pt>
              </c:numCache>
            </c:numRef>
          </c:val>
          <c:extLst>
            <c:ext xmlns:c16="http://schemas.microsoft.com/office/drawing/2014/chart" uri="{C3380CC4-5D6E-409C-BE32-E72D297353CC}">
              <c16:uniqueId val="{00000000-A6EF-4268-9ADD-0376AEE4BE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54.09</c:v>
                </c:pt>
                <c:pt idx="2">
                  <c:v>52.73</c:v>
                </c:pt>
                <c:pt idx="3">
                  <c:v>53.25</c:v>
                </c:pt>
                <c:pt idx="4">
                  <c:v>53.4</c:v>
                </c:pt>
              </c:numCache>
            </c:numRef>
          </c:val>
          <c:smooth val="0"/>
          <c:extLst>
            <c:ext xmlns:c16="http://schemas.microsoft.com/office/drawing/2014/chart" uri="{C3380CC4-5D6E-409C-BE32-E72D297353CC}">
              <c16:uniqueId val="{00000001-A6EF-4268-9ADD-0376AEE4BE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27.7</c:v>
                </c:pt>
                <c:pt idx="1">
                  <c:v>18.05</c:v>
                </c:pt>
                <c:pt idx="2">
                  <c:v>16.829999999999998</c:v>
                </c:pt>
                <c:pt idx="3">
                  <c:v>16.04</c:v>
                </c:pt>
                <c:pt idx="4">
                  <c:v>14.59</c:v>
                </c:pt>
              </c:numCache>
            </c:numRef>
          </c:val>
          <c:extLst>
            <c:ext xmlns:c16="http://schemas.microsoft.com/office/drawing/2014/chart" uri="{C3380CC4-5D6E-409C-BE32-E72D297353CC}">
              <c16:uniqueId val="{00000000-29B8-4450-BAB6-216E294CC6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18.68</c:v>
                </c:pt>
                <c:pt idx="2">
                  <c:v>19.91</c:v>
                </c:pt>
                <c:pt idx="3">
                  <c:v>23.02</c:v>
                </c:pt>
                <c:pt idx="4">
                  <c:v>21.86</c:v>
                </c:pt>
              </c:numCache>
            </c:numRef>
          </c:val>
          <c:smooth val="0"/>
          <c:extLst>
            <c:ext xmlns:c16="http://schemas.microsoft.com/office/drawing/2014/chart" uri="{C3380CC4-5D6E-409C-BE32-E72D297353CC}">
              <c16:uniqueId val="{00000001-29B8-4450-BAB6-216E294CC6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A7-44E4-9616-53DE44F12F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30.84</c:v>
                </c:pt>
                <c:pt idx="2">
                  <c:v>25.29</c:v>
                </c:pt>
                <c:pt idx="3">
                  <c:v>22.71</c:v>
                </c:pt>
                <c:pt idx="4">
                  <c:v>6.17</c:v>
                </c:pt>
              </c:numCache>
            </c:numRef>
          </c:val>
          <c:smooth val="0"/>
          <c:extLst>
            <c:ext xmlns:c16="http://schemas.microsoft.com/office/drawing/2014/chart" uri="{C3380CC4-5D6E-409C-BE32-E72D297353CC}">
              <c16:uniqueId val="{00000001-14A7-44E4-9616-53DE44F12F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225.36</c:v>
                </c:pt>
                <c:pt idx="1">
                  <c:v>240.81</c:v>
                </c:pt>
                <c:pt idx="2">
                  <c:v>396.86</c:v>
                </c:pt>
                <c:pt idx="3">
                  <c:v>326.27999999999997</c:v>
                </c:pt>
                <c:pt idx="4">
                  <c:v>326</c:v>
                </c:pt>
              </c:numCache>
            </c:numRef>
          </c:val>
          <c:extLst>
            <c:ext xmlns:c16="http://schemas.microsoft.com/office/drawing/2014/chart" uri="{C3380CC4-5D6E-409C-BE32-E72D297353CC}">
              <c16:uniqueId val="{00000000-265D-4CFB-B022-E0997FB9FC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450.54</c:v>
                </c:pt>
                <c:pt idx="2">
                  <c:v>348.88</c:v>
                </c:pt>
                <c:pt idx="3">
                  <c:v>381.07</c:v>
                </c:pt>
                <c:pt idx="4">
                  <c:v>367.4</c:v>
                </c:pt>
              </c:numCache>
            </c:numRef>
          </c:val>
          <c:smooth val="0"/>
          <c:extLst>
            <c:ext xmlns:c16="http://schemas.microsoft.com/office/drawing/2014/chart" uri="{C3380CC4-5D6E-409C-BE32-E72D297353CC}">
              <c16:uniqueId val="{00000001-265D-4CFB-B022-E0997FB9FC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412.18</c:v>
                </c:pt>
                <c:pt idx="1">
                  <c:v>390.07</c:v>
                </c:pt>
                <c:pt idx="2">
                  <c:v>388.26</c:v>
                </c:pt>
                <c:pt idx="3">
                  <c:v>384.95</c:v>
                </c:pt>
                <c:pt idx="4">
                  <c:v>362.36</c:v>
                </c:pt>
              </c:numCache>
            </c:numRef>
          </c:val>
          <c:extLst>
            <c:ext xmlns:c16="http://schemas.microsoft.com/office/drawing/2014/chart" uri="{C3380CC4-5D6E-409C-BE32-E72D297353CC}">
              <c16:uniqueId val="{00000000-469A-4F3F-9B9A-369DBB9E77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496.56</c:v>
                </c:pt>
                <c:pt idx="2">
                  <c:v>540.38</c:v>
                </c:pt>
                <c:pt idx="3">
                  <c:v>556.47</c:v>
                </c:pt>
                <c:pt idx="4">
                  <c:v>564.99</c:v>
                </c:pt>
              </c:numCache>
            </c:numRef>
          </c:val>
          <c:smooth val="0"/>
          <c:extLst>
            <c:ext xmlns:c16="http://schemas.microsoft.com/office/drawing/2014/chart" uri="{C3380CC4-5D6E-409C-BE32-E72D297353CC}">
              <c16:uniqueId val="{00000001-469A-4F3F-9B9A-369DBB9E77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91.3</c:v>
                </c:pt>
                <c:pt idx="1">
                  <c:v>94.09</c:v>
                </c:pt>
                <c:pt idx="2">
                  <c:v>92.76</c:v>
                </c:pt>
                <c:pt idx="3">
                  <c:v>93.27</c:v>
                </c:pt>
                <c:pt idx="4">
                  <c:v>93.88</c:v>
                </c:pt>
              </c:numCache>
            </c:numRef>
          </c:val>
          <c:extLst>
            <c:ext xmlns:c16="http://schemas.microsoft.com/office/drawing/2014/chart" uri="{C3380CC4-5D6E-409C-BE32-E72D297353CC}">
              <c16:uniqueId val="{00000000-A4DC-4AC2-AC3E-84978E85F0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84.9</c:v>
                </c:pt>
                <c:pt idx="2">
                  <c:v>83.22</c:v>
                </c:pt>
                <c:pt idx="3">
                  <c:v>78.67</c:v>
                </c:pt>
                <c:pt idx="4">
                  <c:v>80.56</c:v>
                </c:pt>
              </c:numCache>
            </c:numRef>
          </c:val>
          <c:smooth val="0"/>
          <c:extLst>
            <c:ext xmlns:c16="http://schemas.microsoft.com/office/drawing/2014/chart" uri="{C3380CC4-5D6E-409C-BE32-E72D297353CC}">
              <c16:uniqueId val="{00000001-A4DC-4AC2-AC3E-84978E85F0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270.88</c:v>
                </c:pt>
                <c:pt idx="1">
                  <c:v>262.38</c:v>
                </c:pt>
                <c:pt idx="2">
                  <c:v>267.39</c:v>
                </c:pt>
                <c:pt idx="3">
                  <c:v>262.48</c:v>
                </c:pt>
                <c:pt idx="4">
                  <c:v>262.68</c:v>
                </c:pt>
              </c:numCache>
            </c:numRef>
          </c:val>
          <c:extLst>
            <c:ext xmlns:c16="http://schemas.microsoft.com/office/drawing/2014/chart" uri="{C3380CC4-5D6E-409C-BE32-E72D297353CC}">
              <c16:uniqueId val="{00000000-D6C9-4B71-8685-34143554B8A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231.9</c:v>
                </c:pt>
                <c:pt idx="2">
                  <c:v>234.17</c:v>
                </c:pt>
                <c:pt idx="3">
                  <c:v>257.95</c:v>
                </c:pt>
                <c:pt idx="4">
                  <c:v>260.87</c:v>
                </c:pt>
              </c:numCache>
            </c:numRef>
          </c:val>
          <c:smooth val="0"/>
          <c:extLst>
            <c:ext xmlns:c16="http://schemas.microsoft.com/office/drawing/2014/chart" uri="{C3380CC4-5D6E-409C-BE32-E72D297353CC}">
              <c16:uniqueId val="{00000001-D6C9-4B71-8685-34143554B8A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小野町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68"/>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A9</v>
      </c>
      <c r="X8" s="76"/>
      <c r="Y8" s="76"/>
      <c r="Z8" s="76"/>
      <c r="AA8" s="76"/>
      <c r="AB8" s="76"/>
      <c r="AC8" s="76"/>
      <c r="AD8" s="76" t="str">
        <f>データ!$M$6</f>
        <v>非設置</v>
      </c>
      <c r="AE8" s="76"/>
      <c r="AF8" s="76"/>
      <c r="AG8" s="76"/>
      <c r="AH8" s="76"/>
      <c r="AI8" s="76"/>
      <c r="AJ8" s="76"/>
      <c r="AK8" s="2"/>
      <c r="AL8" s="67">
        <f>データ!$R$6</f>
        <v>9545</v>
      </c>
      <c r="AM8" s="67"/>
      <c r="AN8" s="67"/>
      <c r="AO8" s="67"/>
      <c r="AP8" s="67"/>
      <c r="AQ8" s="67"/>
      <c r="AR8" s="67"/>
      <c r="AS8" s="67"/>
      <c r="AT8" s="37">
        <f>データ!$S$6</f>
        <v>125.18</v>
      </c>
      <c r="AU8" s="38"/>
      <c r="AV8" s="38"/>
      <c r="AW8" s="38"/>
      <c r="AX8" s="38"/>
      <c r="AY8" s="38"/>
      <c r="AZ8" s="38"/>
      <c r="BA8" s="38"/>
      <c r="BB8" s="56">
        <f>データ!$T$6</f>
        <v>76.25</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6" t="s">
        <v>12</v>
      </c>
      <c r="C9" s="47"/>
      <c r="D9" s="47"/>
      <c r="E9" s="47"/>
      <c r="F9" s="47"/>
      <c r="G9" s="47"/>
      <c r="H9" s="47"/>
      <c r="I9" s="46" t="s">
        <v>13</v>
      </c>
      <c r="J9" s="47"/>
      <c r="K9" s="47"/>
      <c r="L9" s="47"/>
      <c r="M9" s="47"/>
      <c r="N9" s="47"/>
      <c r="O9" s="68"/>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15">
      <c r="A10" s="2"/>
      <c r="B10" s="37" t="str">
        <f>データ!$N$6</f>
        <v>-</v>
      </c>
      <c r="C10" s="38"/>
      <c r="D10" s="38"/>
      <c r="E10" s="38"/>
      <c r="F10" s="38"/>
      <c r="G10" s="38"/>
      <c r="H10" s="38"/>
      <c r="I10" s="37">
        <f>データ!$O$6</f>
        <v>74.260000000000005</v>
      </c>
      <c r="J10" s="38"/>
      <c r="K10" s="38"/>
      <c r="L10" s="38"/>
      <c r="M10" s="38"/>
      <c r="N10" s="38"/>
      <c r="O10" s="66"/>
      <c r="P10" s="56">
        <f>データ!$P$6</f>
        <v>50.39</v>
      </c>
      <c r="Q10" s="56"/>
      <c r="R10" s="56"/>
      <c r="S10" s="56"/>
      <c r="T10" s="56"/>
      <c r="U10" s="56"/>
      <c r="V10" s="56"/>
      <c r="W10" s="67">
        <f>データ!$Q$6</f>
        <v>4510</v>
      </c>
      <c r="X10" s="67"/>
      <c r="Y10" s="67"/>
      <c r="Z10" s="67"/>
      <c r="AA10" s="67"/>
      <c r="AB10" s="67"/>
      <c r="AC10" s="67"/>
      <c r="AD10" s="2"/>
      <c r="AE10" s="2"/>
      <c r="AF10" s="2"/>
      <c r="AG10" s="2"/>
      <c r="AH10" s="2"/>
      <c r="AI10" s="2"/>
      <c r="AJ10" s="2"/>
      <c r="AK10" s="2"/>
      <c r="AL10" s="67">
        <f>データ!$U$6</f>
        <v>4750</v>
      </c>
      <c r="AM10" s="67"/>
      <c r="AN10" s="67"/>
      <c r="AO10" s="67"/>
      <c r="AP10" s="67"/>
      <c r="AQ10" s="67"/>
      <c r="AR10" s="67"/>
      <c r="AS10" s="67"/>
      <c r="AT10" s="37">
        <f>データ!$V$6</f>
        <v>9.7899999999999991</v>
      </c>
      <c r="AU10" s="38"/>
      <c r="AV10" s="38"/>
      <c r="AW10" s="38"/>
      <c r="AX10" s="38"/>
      <c r="AY10" s="38"/>
      <c r="AZ10" s="38"/>
      <c r="BA10" s="38"/>
      <c r="BB10" s="56">
        <f>データ!$W$6</f>
        <v>485.19</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0"/>
      <c r="BN59" s="40"/>
      <c r="BO59" s="40"/>
      <c r="BP59" s="40"/>
      <c r="BQ59" s="40"/>
      <c r="BR59" s="40"/>
      <c r="BS59" s="40"/>
      <c r="BT59" s="40"/>
      <c r="BU59" s="40"/>
      <c r="BV59" s="40"/>
      <c r="BW59" s="40"/>
      <c r="BX59" s="40"/>
      <c r="BY59" s="40"/>
      <c r="BZ59" s="41"/>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2"/>
      <c r="BM60" s="40"/>
      <c r="BN60" s="40"/>
      <c r="BO60" s="40"/>
      <c r="BP60" s="40"/>
      <c r="BQ60" s="40"/>
      <c r="BR60" s="40"/>
      <c r="BS60" s="40"/>
      <c r="BT60" s="40"/>
      <c r="BU60" s="40"/>
      <c r="BV60" s="40"/>
      <c r="BW60" s="40"/>
      <c r="BX60" s="40"/>
      <c r="BY60" s="40"/>
      <c r="BZ60" s="4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2"/>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7WshoFJ2W33sMueyHHTbgWozoIwT7lmgxUKZO7vkWXxP6TekYZ7nu93tdhXKDD2lPhrcEW187tVZdcgl8Sng==" saltValue="TWs5wtja6ZS1X10485cV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52</v>
      </c>
      <c r="B4" s="17"/>
      <c r="C4" s="17"/>
      <c r="D4" s="17"/>
      <c r="E4" s="17"/>
      <c r="F4" s="17"/>
      <c r="G4" s="17"/>
      <c r="H4" s="87"/>
      <c r="I4" s="88"/>
      <c r="J4" s="88"/>
      <c r="K4" s="88"/>
      <c r="L4" s="88"/>
      <c r="M4" s="88"/>
      <c r="N4" s="88"/>
      <c r="O4" s="88"/>
      <c r="P4" s="88"/>
      <c r="Q4" s="88"/>
      <c r="R4" s="88"/>
      <c r="S4" s="88"/>
      <c r="T4" s="88"/>
      <c r="U4" s="88"/>
      <c r="V4" s="88"/>
      <c r="W4" s="89"/>
      <c r="X4" s="83" t="s">
        <v>53</v>
      </c>
      <c r="Y4" s="83"/>
      <c r="Z4" s="83"/>
      <c r="AA4" s="83"/>
      <c r="AB4" s="83"/>
      <c r="AC4" s="83"/>
      <c r="AD4" s="83"/>
      <c r="AE4" s="83"/>
      <c r="AF4" s="83"/>
      <c r="AG4" s="83"/>
      <c r="AH4" s="83"/>
      <c r="AI4" s="83" t="s">
        <v>54</v>
      </c>
      <c r="AJ4" s="83"/>
      <c r="AK4" s="83"/>
      <c r="AL4" s="83"/>
      <c r="AM4" s="83"/>
      <c r="AN4" s="83"/>
      <c r="AO4" s="83"/>
      <c r="AP4" s="83"/>
      <c r="AQ4" s="83"/>
      <c r="AR4" s="83"/>
      <c r="AS4" s="83"/>
      <c r="AT4" s="83" t="s">
        <v>55</v>
      </c>
      <c r="AU4" s="83"/>
      <c r="AV4" s="83"/>
      <c r="AW4" s="83"/>
      <c r="AX4" s="83"/>
      <c r="AY4" s="83"/>
      <c r="AZ4" s="83"/>
      <c r="BA4" s="83"/>
      <c r="BB4" s="83"/>
      <c r="BC4" s="83"/>
      <c r="BD4" s="83"/>
      <c r="BE4" s="83" t="s">
        <v>56</v>
      </c>
      <c r="BF4" s="83"/>
      <c r="BG4" s="83"/>
      <c r="BH4" s="83"/>
      <c r="BI4" s="83"/>
      <c r="BJ4" s="83"/>
      <c r="BK4" s="83"/>
      <c r="BL4" s="83"/>
      <c r="BM4" s="83"/>
      <c r="BN4" s="83"/>
      <c r="BO4" s="83"/>
      <c r="BP4" s="83" t="s">
        <v>57</v>
      </c>
      <c r="BQ4" s="83"/>
      <c r="BR4" s="83"/>
      <c r="BS4" s="83"/>
      <c r="BT4" s="83"/>
      <c r="BU4" s="83"/>
      <c r="BV4" s="83"/>
      <c r="BW4" s="83"/>
      <c r="BX4" s="83"/>
      <c r="BY4" s="83"/>
      <c r="BZ4" s="83"/>
      <c r="CA4" s="83" t="s">
        <v>58</v>
      </c>
      <c r="CB4" s="83"/>
      <c r="CC4" s="83"/>
      <c r="CD4" s="83"/>
      <c r="CE4" s="83"/>
      <c r="CF4" s="83"/>
      <c r="CG4" s="83"/>
      <c r="CH4" s="83"/>
      <c r="CI4" s="83"/>
      <c r="CJ4" s="83"/>
      <c r="CK4" s="83"/>
      <c r="CL4" s="83" t="s">
        <v>59</v>
      </c>
      <c r="CM4" s="83"/>
      <c r="CN4" s="83"/>
      <c r="CO4" s="83"/>
      <c r="CP4" s="83"/>
      <c r="CQ4" s="83"/>
      <c r="CR4" s="83"/>
      <c r="CS4" s="83"/>
      <c r="CT4" s="83"/>
      <c r="CU4" s="83"/>
      <c r="CV4" s="83"/>
      <c r="CW4" s="83" t="s">
        <v>60</v>
      </c>
      <c r="CX4" s="83"/>
      <c r="CY4" s="83"/>
      <c r="CZ4" s="83"/>
      <c r="DA4" s="83"/>
      <c r="DB4" s="83"/>
      <c r="DC4" s="83"/>
      <c r="DD4" s="83"/>
      <c r="DE4" s="83"/>
      <c r="DF4" s="83"/>
      <c r="DG4" s="83"/>
      <c r="DH4" s="83" t="s">
        <v>61</v>
      </c>
      <c r="DI4" s="83"/>
      <c r="DJ4" s="83"/>
      <c r="DK4" s="83"/>
      <c r="DL4" s="83"/>
      <c r="DM4" s="83"/>
      <c r="DN4" s="83"/>
      <c r="DO4" s="83"/>
      <c r="DP4" s="83"/>
      <c r="DQ4" s="83"/>
      <c r="DR4" s="83"/>
      <c r="DS4" s="83" t="s">
        <v>62</v>
      </c>
      <c r="DT4" s="83"/>
      <c r="DU4" s="83"/>
      <c r="DV4" s="83"/>
      <c r="DW4" s="83"/>
      <c r="DX4" s="83"/>
      <c r="DY4" s="83"/>
      <c r="DZ4" s="83"/>
      <c r="EA4" s="83"/>
      <c r="EB4" s="83"/>
      <c r="EC4" s="83"/>
      <c r="ED4" s="83" t="s">
        <v>63</v>
      </c>
      <c r="EE4" s="83"/>
      <c r="EF4" s="83"/>
      <c r="EG4" s="83"/>
      <c r="EH4" s="83"/>
      <c r="EI4" s="83"/>
      <c r="EJ4" s="83"/>
      <c r="EK4" s="83"/>
      <c r="EL4" s="83"/>
      <c r="EM4" s="83"/>
      <c r="EN4" s="83"/>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75221</v>
      </c>
      <c r="D6" s="20">
        <f t="shared" si="3"/>
        <v>46</v>
      </c>
      <c r="E6" s="20">
        <f t="shared" si="3"/>
        <v>1</v>
      </c>
      <c r="F6" s="20">
        <f t="shared" si="3"/>
        <v>0</v>
      </c>
      <c r="G6" s="20">
        <f t="shared" si="3"/>
        <v>1</v>
      </c>
      <c r="H6" s="20" t="str">
        <f t="shared" si="3"/>
        <v>福島県　小野町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74.260000000000005</v>
      </c>
      <c r="P6" s="21">
        <f t="shared" si="3"/>
        <v>50.39</v>
      </c>
      <c r="Q6" s="21">
        <f t="shared" si="3"/>
        <v>4510</v>
      </c>
      <c r="R6" s="21">
        <f t="shared" si="3"/>
        <v>9545</v>
      </c>
      <c r="S6" s="21">
        <f t="shared" si="3"/>
        <v>125.18</v>
      </c>
      <c r="T6" s="21">
        <f t="shared" si="3"/>
        <v>76.25</v>
      </c>
      <c r="U6" s="21">
        <f t="shared" si="3"/>
        <v>4750</v>
      </c>
      <c r="V6" s="21">
        <f t="shared" si="3"/>
        <v>9.7899999999999991</v>
      </c>
      <c r="W6" s="21">
        <f t="shared" si="3"/>
        <v>485.19</v>
      </c>
      <c r="X6" s="22">
        <f>IF(X7="",NA(),X7)</f>
        <v>107.63</v>
      </c>
      <c r="Y6" s="22">
        <f t="shared" ref="Y6:AG6" si="4">IF(Y7="",NA(),Y7)</f>
        <v>109.86</v>
      </c>
      <c r="Z6" s="22">
        <f t="shared" si="4"/>
        <v>105.73</v>
      </c>
      <c r="AA6" s="22">
        <f t="shared" si="4"/>
        <v>108.57</v>
      </c>
      <c r="AB6" s="22">
        <f t="shared" si="4"/>
        <v>105.26</v>
      </c>
      <c r="AC6" s="22">
        <f t="shared" si="4"/>
        <v>104.47</v>
      </c>
      <c r="AD6" s="22">
        <f t="shared" si="4"/>
        <v>107.64</v>
      </c>
      <c r="AE6" s="22">
        <f t="shared" si="4"/>
        <v>108.22</v>
      </c>
      <c r="AF6" s="22">
        <f t="shared" si="4"/>
        <v>114.22</v>
      </c>
      <c r="AG6" s="22">
        <f t="shared" si="4"/>
        <v>108.19</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30.84</v>
      </c>
      <c r="AP6" s="22">
        <f t="shared" si="5"/>
        <v>25.29</v>
      </c>
      <c r="AQ6" s="22">
        <f t="shared" si="5"/>
        <v>22.71</v>
      </c>
      <c r="AR6" s="22">
        <f t="shared" si="5"/>
        <v>6.17</v>
      </c>
      <c r="AS6" s="21" t="str">
        <f>IF(AS7="","",IF(AS7="-","【-】","【"&amp;SUBSTITUTE(TEXT(AS7,"#,##0.00"),"-","△")&amp;"】"))</f>
        <v>【1.30】</v>
      </c>
      <c r="AT6" s="22">
        <f>IF(AT7="",NA(),AT7)</f>
        <v>225.36</v>
      </c>
      <c r="AU6" s="22">
        <f t="shared" ref="AU6:BC6" si="6">IF(AU7="",NA(),AU7)</f>
        <v>240.81</v>
      </c>
      <c r="AV6" s="22">
        <f t="shared" si="6"/>
        <v>396.86</v>
      </c>
      <c r="AW6" s="22">
        <f t="shared" si="6"/>
        <v>326.27999999999997</v>
      </c>
      <c r="AX6" s="22">
        <f t="shared" si="6"/>
        <v>326</v>
      </c>
      <c r="AY6" s="22">
        <f t="shared" si="6"/>
        <v>293.23</v>
      </c>
      <c r="AZ6" s="22">
        <f t="shared" si="6"/>
        <v>450.54</v>
      </c>
      <c r="BA6" s="22">
        <f t="shared" si="6"/>
        <v>348.88</v>
      </c>
      <c r="BB6" s="22">
        <f t="shared" si="6"/>
        <v>381.07</v>
      </c>
      <c r="BC6" s="22">
        <f t="shared" si="6"/>
        <v>367.4</v>
      </c>
      <c r="BD6" s="21" t="str">
        <f>IF(BD7="","",IF(BD7="-","【-】","【"&amp;SUBSTITUTE(TEXT(BD7,"#,##0.00"),"-","△")&amp;"】"))</f>
        <v>【261.51】</v>
      </c>
      <c r="BE6" s="22">
        <f>IF(BE7="",NA(),BE7)</f>
        <v>412.18</v>
      </c>
      <c r="BF6" s="22">
        <f t="shared" ref="BF6:BN6" si="7">IF(BF7="",NA(),BF7)</f>
        <v>390.07</v>
      </c>
      <c r="BG6" s="22">
        <f t="shared" si="7"/>
        <v>388.26</v>
      </c>
      <c r="BH6" s="22">
        <f t="shared" si="7"/>
        <v>384.95</v>
      </c>
      <c r="BI6" s="22">
        <f t="shared" si="7"/>
        <v>362.36</v>
      </c>
      <c r="BJ6" s="22">
        <f t="shared" si="7"/>
        <v>542.29999999999995</v>
      </c>
      <c r="BK6" s="22">
        <f t="shared" si="7"/>
        <v>496.56</v>
      </c>
      <c r="BL6" s="22">
        <f t="shared" si="7"/>
        <v>540.38</v>
      </c>
      <c r="BM6" s="22">
        <f t="shared" si="7"/>
        <v>556.47</v>
      </c>
      <c r="BN6" s="22">
        <f t="shared" si="7"/>
        <v>564.99</v>
      </c>
      <c r="BO6" s="21" t="str">
        <f>IF(BO7="","",IF(BO7="-","【-】","【"&amp;SUBSTITUTE(TEXT(BO7,"#,##0.00"),"-","△")&amp;"】"))</f>
        <v>【265.16】</v>
      </c>
      <c r="BP6" s="22">
        <f>IF(BP7="",NA(),BP7)</f>
        <v>91.3</v>
      </c>
      <c r="BQ6" s="22">
        <f t="shared" ref="BQ6:BY6" si="8">IF(BQ7="",NA(),BQ7)</f>
        <v>94.09</v>
      </c>
      <c r="BR6" s="22">
        <f t="shared" si="8"/>
        <v>92.76</v>
      </c>
      <c r="BS6" s="22">
        <f t="shared" si="8"/>
        <v>93.27</v>
      </c>
      <c r="BT6" s="22">
        <f t="shared" si="8"/>
        <v>93.88</v>
      </c>
      <c r="BU6" s="22">
        <f t="shared" si="8"/>
        <v>87.51</v>
      </c>
      <c r="BV6" s="22">
        <f t="shared" si="8"/>
        <v>84.9</v>
      </c>
      <c r="BW6" s="22">
        <f t="shared" si="8"/>
        <v>83.22</v>
      </c>
      <c r="BX6" s="22">
        <f t="shared" si="8"/>
        <v>78.67</v>
      </c>
      <c r="BY6" s="22">
        <f t="shared" si="8"/>
        <v>80.56</v>
      </c>
      <c r="BZ6" s="21" t="str">
        <f>IF(BZ7="","",IF(BZ7="-","【-】","【"&amp;SUBSTITUTE(TEXT(BZ7,"#,##0.00"),"-","△")&amp;"】"))</f>
        <v>【102.35】</v>
      </c>
      <c r="CA6" s="22">
        <f>IF(CA7="",NA(),CA7)</f>
        <v>270.88</v>
      </c>
      <c r="CB6" s="22">
        <f t="shared" ref="CB6:CJ6" si="9">IF(CB7="",NA(),CB7)</f>
        <v>262.38</v>
      </c>
      <c r="CC6" s="22">
        <f t="shared" si="9"/>
        <v>267.39</v>
      </c>
      <c r="CD6" s="22">
        <f t="shared" si="9"/>
        <v>262.48</v>
      </c>
      <c r="CE6" s="22">
        <f t="shared" si="9"/>
        <v>262.68</v>
      </c>
      <c r="CF6" s="22">
        <f t="shared" si="9"/>
        <v>218.42</v>
      </c>
      <c r="CG6" s="22">
        <f t="shared" si="9"/>
        <v>231.9</v>
      </c>
      <c r="CH6" s="22">
        <f t="shared" si="9"/>
        <v>234.17</v>
      </c>
      <c r="CI6" s="22">
        <f t="shared" si="9"/>
        <v>257.95</v>
      </c>
      <c r="CJ6" s="22">
        <f t="shared" si="9"/>
        <v>260.87</v>
      </c>
      <c r="CK6" s="21" t="str">
        <f>IF(CK7="","",IF(CK7="-","【-】","【"&amp;SUBSTITUTE(TEXT(CK7,"#,##0.00"),"-","△")&amp;"】"))</f>
        <v>【167.74】</v>
      </c>
      <c r="CL6" s="22">
        <f>IF(CL7="",NA(),CL7)</f>
        <v>35.369999999999997</v>
      </c>
      <c r="CM6" s="22">
        <f t="shared" ref="CM6:CU6" si="10">IF(CM7="",NA(),CM7)</f>
        <v>34.18</v>
      </c>
      <c r="CN6" s="22">
        <f t="shared" si="10"/>
        <v>33.44</v>
      </c>
      <c r="CO6" s="22">
        <f t="shared" si="10"/>
        <v>35.96</v>
      </c>
      <c r="CP6" s="22">
        <f t="shared" si="10"/>
        <v>36.5</v>
      </c>
      <c r="CQ6" s="22">
        <f t="shared" si="10"/>
        <v>50.24</v>
      </c>
      <c r="CR6" s="22">
        <f t="shared" si="10"/>
        <v>39.61</v>
      </c>
      <c r="CS6" s="22">
        <f t="shared" si="10"/>
        <v>41.06</v>
      </c>
      <c r="CT6" s="22">
        <f t="shared" si="10"/>
        <v>39.94</v>
      </c>
      <c r="CU6" s="22">
        <f t="shared" si="10"/>
        <v>40.19</v>
      </c>
      <c r="CV6" s="21" t="str">
        <f>IF(CV7="","",IF(CV7="-","【-】","【"&amp;SUBSTITUTE(TEXT(CV7,"#,##0.00"),"-","△")&amp;"】"))</f>
        <v>【60.29】</v>
      </c>
      <c r="CW6" s="22">
        <f>IF(CW7="",NA(),CW7)</f>
        <v>73.88</v>
      </c>
      <c r="CX6" s="22">
        <f t="shared" ref="CX6:DF6" si="11">IF(CX7="",NA(),CX7)</f>
        <v>78.209999999999994</v>
      </c>
      <c r="CY6" s="22">
        <f t="shared" si="11"/>
        <v>77.209999999999994</v>
      </c>
      <c r="CZ6" s="22">
        <f t="shared" si="11"/>
        <v>71.75</v>
      </c>
      <c r="DA6" s="22">
        <f t="shared" si="11"/>
        <v>71.61</v>
      </c>
      <c r="DB6" s="22">
        <f t="shared" si="11"/>
        <v>78.650000000000006</v>
      </c>
      <c r="DC6" s="22">
        <f t="shared" si="11"/>
        <v>72.959999999999994</v>
      </c>
      <c r="DD6" s="22">
        <f t="shared" si="11"/>
        <v>72.42</v>
      </c>
      <c r="DE6" s="22">
        <f t="shared" si="11"/>
        <v>69.41</v>
      </c>
      <c r="DF6" s="22">
        <f t="shared" si="11"/>
        <v>71.52</v>
      </c>
      <c r="DG6" s="21" t="str">
        <f>IF(DG7="","",IF(DG7="-","【-】","【"&amp;SUBSTITUTE(TEXT(DG7,"#,##0.00"),"-","△")&amp;"】"))</f>
        <v>【90.12】</v>
      </c>
      <c r="DH6" s="22">
        <f>IF(DH7="",NA(),DH7)</f>
        <v>56.66</v>
      </c>
      <c r="DI6" s="22">
        <f t="shared" ref="DI6:DQ6" si="12">IF(DI7="",NA(),DI7)</f>
        <v>57.72</v>
      </c>
      <c r="DJ6" s="22">
        <f t="shared" si="12"/>
        <v>58.7</v>
      </c>
      <c r="DK6" s="22">
        <f t="shared" si="12"/>
        <v>60.08</v>
      </c>
      <c r="DL6" s="22">
        <f t="shared" si="12"/>
        <v>61.45</v>
      </c>
      <c r="DM6" s="22">
        <f t="shared" si="12"/>
        <v>45.14</v>
      </c>
      <c r="DN6" s="22">
        <f t="shared" si="12"/>
        <v>54.09</v>
      </c>
      <c r="DO6" s="22">
        <f t="shared" si="12"/>
        <v>52.73</v>
      </c>
      <c r="DP6" s="22">
        <f t="shared" si="12"/>
        <v>53.25</v>
      </c>
      <c r="DQ6" s="22">
        <f t="shared" si="12"/>
        <v>53.4</v>
      </c>
      <c r="DR6" s="21" t="str">
        <f>IF(DR7="","",IF(DR7="-","【-】","【"&amp;SUBSTITUTE(TEXT(DR7,"#,##0.00"),"-","△")&amp;"】"))</f>
        <v>【50.88】</v>
      </c>
      <c r="DS6" s="22">
        <f>IF(DS7="",NA(),DS7)</f>
        <v>27.7</v>
      </c>
      <c r="DT6" s="22">
        <f t="shared" ref="DT6:EB6" si="13">IF(DT7="",NA(),DT7)</f>
        <v>18.05</v>
      </c>
      <c r="DU6" s="22">
        <f t="shared" si="13"/>
        <v>16.829999999999998</v>
      </c>
      <c r="DV6" s="22">
        <f t="shared" si="13"/>
        <v>16.04</v>
      </c>
      <c r="DW6" s="22">
        <f t="shared" si="13"/>
        <v>14.59</v>
      </c>
      <c r="DX6" s="22">
        <f t="shared" si="13"/>
        <v>13.58</v>
      </c>
      <c r="DY6" s="22">
        <f t="shared" si="13"/>
        <v>18.68</v>
      </c>
      <c r="DZ6" s="22">
        <f t="shared" si="13"/>
        <v>19.91</v>
      </c>
      <c r="EA6" s="22">
        <f t="shared" si="13"/>
        <v>23.02</v>
      </c>
      <c r="EB6" s="22">
        <f t="shared" si="13"/>
        <v>21.86</v>
      </c>
      <c r="EC6" s="21" t="str">
        <f>IF(EC7="","",IF(EC7="-","【-】","【"&amp;SUBSTITUTE(TEXT(EC7,"#,##0.00"),"-","△")&amp;"】"))</f>
        <v>【22.30】</v>
      </c>
      <c r="ED6" s="22">
        <f>IF(ED7="",NA(),ED7)</f>
        <v>1.92</v>
      </c>
      <c r="EE6" s="22">
        <f t="shared" ref="EE6:EM6" si="14">IF(EE7="",NA(),EE7)</f>
        <v>1.29</v>
      </c>
      <c r="EF6" s="22">
        <f t="shared" si="14"/>
        <v>1.0900000000000001</v>
      </c>
      <c r="EG6" s="22">
        <f t="shared" si="14"/>
        <v>1.46</v>
      </c>
      <c r="EH6" s="22">
        <f t="shared" si="14"/>
        <v>0.23</v>
      </c>
      <c r="EI6" s="22">
        <f t="shared" si="14"/>
        <v>0.44</v>
      </c>
      <c r="EJ6" s="22">
        <f t="shared" si="14"/>
        <v>0.32</v>
      </c>
      <c r="EK6" s="22">
        <f t="shared" si="14"/>
        <v>0.81</v>
      </c>
      <c r="EL6" s="22">
        <f t="shared" si="14"/>
        <v>0.38</v>
      </c>
      <c r="EM6" s="22">
        <f t="shared" si="14"/>
        <v>0.51</v>
      </c>
      <c r="EN6" s="21" t="str">
        <f>IF(EN7="","",IF(EN7="-","【-】","【"&amp;SUBSTITUTE(TEXT(EN7,"#,##0.00"),"-","△")&amp;"】"))</f>
        <v>【0.66】</v>
      </c>
    </row>
    <row r="7" spans="1:144" s="23" customFormat="1" x14ac:dyDescent="0.15">
      <c r="A7" s="15"/>
      <c r="B7" s="24">
        <v>2021</v>
      </c>
      <c r="C7" s="24">
        <v>75221</v>
      </c>
      <c r="D7" s="24">
        <v>46</v>
      </c>
      <c r="E7" s="24">
        <v>1</v>
      </c>
      <c r="F7" s="24">
        <v>0</v>
      </c>
      <c r="G7" s="24">
        <v>1</v>
      </c>
      <c r="H7" s="24" t="s">
        <v>92</v>
      </c>
      <c r="I7" s="24" t="s">
        <v>93</v>
      </c>
      <c r="J7" s="24" t="s">
        <v>94</v>
      </c>
      <c r="K7" s="24" t="s">
        <v>95</v>
      </c>
      <c r="L7" s="24" t="s">
        <v>96</v>
      </c>
      <c r="M7" s="24" t="s">
        <v>97</v>
      </c>
      <c r="N7" s="25" t="s">
        <v>98</v>
      </c>
      <c r="O7" s="25">
        <v>74.260000000000005</v>
      </c>
      <c r="P7" s="25">
        <v>50.39</v>
      </c>
      <c r="Q7" s="25">
        <v>4510</v>
      </c>
      <c r="R7" s="25">
        <v>9545</v>
      </c>
      <c r="S7" s="25">
        <v>125.18</v>
      </c>
      <c r="T7" s="25">
        <v>76.25</v>
      </c>
      <c r="U7" s="25">
        <v>4750</v>
      </c>
      <c r="V7" s="25">
        <v>9.7899999999999991</v>
      </c>
      <c r="W7" s="25">
        <v>485.19</v>
      </c>
      <c r="X7" s="25">
        <v>107.63</v>
      </c>
      <c r="Y7" s="25">
        <v>109.86</v>
      </c>
      <c r="Z7" s="25">
        <v>105.73</v>
      </c>
      <c r="AA7" s="25">
        <v>108.57</v>
      </c>
      <c r="AB7" s="25">
        <v>105.26</v>
      </c>
      <c r="AC7" s="25">
        <v>104.47</v>
      </c>
      <c r="AD7" s="25">
        <v>107.64</v>
      </c>
      <c r="AE7" s="25">
        <v>108.22</v>
      </c>
      <c r="AF7" s="25">
        <v>114.22</v>
      </c>
      <c r="AG7" s="25">
        <v>108.19</v>
      </c>
      <c r="AH7" s="25">
        <v>111.39</v>
      </c>
      <c r="AI7" s="25">
        <v>0</v>
      </c>
      <c r="AJ7" s="25">
        <v>0</v>
      </c>
      <c r="AK7" s="25">
        <v>0</v>
      </c>
      <c r="AL7" s="25">
        <v>0</v>
      </c>
      <c r="AM7" s="25">
        <v>0</v>
      </c>
      <c r="AN7" s="25">
        <v>16.399999999999999</v>
      </c>
      <c r="AO7" s="25">
        <v>30.84</v>
      </c>
      <c r="AP7" s="25">
        <v>25.29</v>
      </c>
      <c r="AQ7" s="25">
        <v>22.71</v>
      </c>
      <c r="AR7" s="25">
        <v>6.17</v>
      </c>
      <c r="AS7" s="25">
        <v>1.3</v>
      </c>
      <c r="AT7" s="25">
        <v>225.36</v>
      </c>
      <c r="AU7" s="25">
        <v>240.81</v>
      </c>
      <c r="AV7" s="25">
        <v>396.86</v>
      </c>
      <c r="AW7" s="25">
        <v>326.27999999999997</v>
      </c>
      <c r="AX7" s="25">
        <v>326</v>
      </c>
      <c r="AY7" s="25">
        <v>293.23</v>
      </c>
      <c r="AZ7" s="25">
        <v>450.54</v>
      </c>
      <c r="BA7" s="25">
        <v>348.88</v>
      </c>
      <c r="BB7" s="25">
        <v>381.07</v>
      </c>
      <c r="BC7" s="25">
        <v>367.4</v>
      </c>
      <c r="BD7" s="25">
        <v>261.51</v>
      </c>
      <c r="BE7" s="25">
        <v>412.18</v>
      </c>
      <c r="BF7" s="25">
        <v>390.07</v>
      </c>
      <c r="BG7" s="25">
        <v>388.26</v>
      </c>
      <c r="BH7" s="25">
        <v>384.95</v>
      </c>
      <c r="BI7" s="25">
        <v>362.36</v>
      </c>
      <c r="BJ7" s="25">
        <v>542.29999999999995</v>
      </c>
      <c r="BK7" s="25">
        <v>496.56</v>
      </c>
      <c r="BL7" s="25">
        <v>540.38</v>
      </c>
      <c r="BM7" s="25">
        <v>556.47</v>
      </c>
      <c r="BN7" s="25">
        <v>564.99</v>
      </c>
      <c r="BO7" s="25">
        <v>265.16000000000003</v>
      </c>
      <c r="BP7" s="25">
        <v>91.3</v>
      </c>
      <c r="BQ7" s="25">
        <v>94.09</v>
      </c>
      <c r="BR7" s="25">
        <v>92.76</v>
      </c>
      <c r="BS7" s="25">
        <v>93.27</v>
      </c>
      <c r="BT7" s="25">
        <v>93.88</v>
      </c>
      <c r="BU7" s="25">
        <v>87.51</v>
      </c>
      <c r="BV7" s="25">
        <v>84.9</v>
      </c>
      <c r="BW7" s="25">
        <v>83.22</v>
      </c>
      <c r="BX7" s="25">
        <v>78.67</v>
      </c>
      <c r="BY7" s="25">
        <v>80.56</v>
      </c>
      <c r="BZ7" s="25">
        <v>102.35</v>
      </c>
      <c r="CA7" s="25">
        <v>270.88</v>
      </c>
      <c r="CB7" s="25">
        <v>262.38</v>
      </c>
      <c r="CC7" s="25">
        <v>267.39</v>
      </c>
      <c r="CD7" s="25">
        <v>262.48</v>
      </c>
      <c r="CE7" s="25">
        <v>262.68</v>
      </c>
      <c r="CF7" s="25">
        <v>218.42</v>
      </c>
      <c r="CG7" s="25">
        <v>231.9</v>
      </c>
      <c r="CH7" s="25">
        <v>234.17</v>
      </c>
      <c r="CI7" s="25">
        <v>257.95</v>
      </c>
      <c r="CJ7" s="25">
        <v>260.87</v>
      </c>
      <c r="CK7" s="25">
        <v>167.74</v>
      </c>
      <c r="CL7" s="25">
        <v>35.369999999999997</v>
      </c>
      <c r="CM7" s="25">
        <v>34.18</v>
      </c>
      <c r="CN7" s="25">
        <v>33.44</v>
      </c>
      <c r="CO7" s="25">
        <v>35.96</v>
      </c>
      <c r="CP7" s="25">
        <v>36.5</v>
      </c>
      <c r="CQ7" s="25">
        <v>50.24</v>
      </c>
      <c r="CR7" s="25">
        <v>39.61</v>
      </c>
      <c r="CS7" s="25">
        <v>41.06</v>
      </c>
      <c r="CT7" s="25">
        <v>39.94</v>
      </c>
      <c r="CU7" s="25">
        <v>40.19</v>
      </c>
      <c r="CV7" s="25">
        <v>60.29</v>
      </c>
      <c r="CW7" s="25">
        <v>73.88</v>
      </c>
      <c r="CX7" s="25">
        <v>78.209999999999994</v>
      </c>
      <c r="CY7" s="25">
        <v>77.209999999999994</v>
      </c>
      <c r="CZ7" s="25">
        <v>71.75</v>
      </c>
      <c r="DA7" s="25">
        <v>71.61</v>
      </c>
      <c r="DB7" s="25">
        <v>78.650000000000006</v>
      </c>
      <c r="DC7" s="25">
        <v>72.959999999999994</v>
      </c>
      <c r="DD7" s="25">
        <v>72.42</v>
      </c>
      <c r="DE7" s="25">
        <v>69.41</v>
      </c>
      <c r="DF7" s="25">
        <v>71.52</v>
      </c>
      <c r="DG7" s="25">
        <v>90.12</v>
      </c>
      <c r="DH7" s="25">
        <v>56.66</v>
      </c>
      <c r="DI7" s="25">
        <v>57.72</v>
      </c>
      <c r="DJ7" s="25">
        <v>58.7</v>
      </c>
      <c r="DK7" s="25">
        <v>60.08</v>
      </c>
      <c r="DL7" s="25">
        <v>61.45</v>
      </c>
      <c r="DM7" s="25">
        <v>45.14</v>
      </c>
      <c r="DN7" s="25">
        <v>54.09</v>
      </c>
      <c r="DO7" s="25">
        <v>52.73</v>
      </c>
      <c r="DP7" s="25">
        <v>53.25</v>
      </c>
      <c r="DQ7" s="25">
        <v>53.4</v>
      </c>
      <c r="DR7" s="25">
        <v>50.88</v>
      </c>
      <c r="DS7" s="25">
        <v>27.7</v>
      </c>
      <c r="DT7" s="25">
        <v>18.05</v>
      </c>
      <c r="DU7" s="25">
        <v>16.829999999999998</v>
      </c>
      <c r="DV7" s="25">
        <v>16.04</v>
      </c>
      <c r="DW7" s="25">
        <v>14.59</v>
      </c>
      <c r="DX7" s="25">
        <v>13.58</v>
      </c>
      <c r="DY7" s="25">
        <v>18.68</v>
      </c>
      <c r="DZ7" s="25">
        <v>19.91</v>
      </c>
      <c r="EA7" s="25">
        <v>23.02</v>
      </c>
      <c r="EB7" s="25">
        <v>21.86</v>
      </c>
      <c r="EC7" s="25">
        <v>22.3</v>
      </c>
      <c r="ED7" s="25">
        <v>1.92</v>
      </c>
      <c r="EE7" s="25">
        <v>1.29</v>
      </c>
      <c r="EF7" s="25">
        <v>1.0900000000000001</v>
      </c>
      <c r="EG7" s="25">
        <v>1.46</v>
      </c>
      <c r="EH7" s="25">
        <v>0.23</v>
      </c>
      <c r="EI7" s="25">
        <v>0.44</v>
      </c>
      <c r="EJ7" s="25">
        <v>0.32</v>
      </c>
      <c r="EK7" s="25">
        <v>0.81</v>
      </c>
      <c r="EL7" s="25">
        <v>0.38</v>
      </c>
      <c r="EM7" s="25">
        <v>0.51</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管野正尚</cp:lastModifiedBy>
  <cp:lastPrinted>2023-01-25T00:31:45Z</cp:lastPrinted>
  <dcterms:created xsi:type="dcterms:W3CDTF">2022-12-01T00:54:20Z</dcterms:created>
  <dcterms:modified xsi:type="dcterms:W3CDTF">2023-01-25T00:31:51Z</dcterms:modified>
  <cp:category/>
</cp:coreProperties>
</file>