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0\Desktop\【経営比較分析表】2021_075051_47_010\"/>
    </mc:Choice>
  </mc:AlternateContent>
  <workbookProtection workbookAlgorithmName="SHA-512" workbookHashValue="Mkox9jzYB+LDRPP12eqI5QFn/b72nj6G3oP8pqKxp/NGV7k/tmO3XGKmLudj/lDT98CX1dmzcbAuc+Vxss9xcQ==" workbookSaltValue="tfqTNxuDVWIwtphbY26jh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<sst xmlns="http://schemas.openxmlformats.org/spreadsheetml/2006/main" count="233" uniqueCount="119">
  <si>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</si>
  <si>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</si>
  <si>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</si>
  <si>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</si>
  <si>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</si>
  <si>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</si>
  <si>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</si>
  <si>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</si>
  <si>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</si>
  <si>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</si>
  <si>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</si>
  <si>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</si>
  <si>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</si>
  <si>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</si>
  <si>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</si>
  <si>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</si>
  <si>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</si>
  <si>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</si>
  <si>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</si>
  <si>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</si>
  <si>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</si>
  <si>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</si>
  <si>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</si>
  <si>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</si>
  <si>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</si>
  <si>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</si>
  <si>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</si>
  <si>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</si>
  <si>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</si>
  <si>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</si>
  <si>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</si>
  <si>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</si>
  <si>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</si>
  <si>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</si>
  <si>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</si>
  <si>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</si>
  <si>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</si>
  <si>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</si>
  <si>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</si>
  <si>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</si>
  <si>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</si>
  <si>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</si>
  <si>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</si>
  <si>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</si>
  <si>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</si>
  <si>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</si>
  <si>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</si>
  <si>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</si>
  <si>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</si>
  <si>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</si>
  <si>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</si>
  <si>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</si>
  <si>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</si>
  <si>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</si>
  <si>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</si>
  <si>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</si>
  <si>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</si>
  <si>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</si>
  <si>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</si>
  <si>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</si>
  <si>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</si>
  <si>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</si>
  <si>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</si>
  <si>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</si>
  <si>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</si>
  <si>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</si>
  <si>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</si>
  <si>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</si>
  <si>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</si>
  <si>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</si>
  <si>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</si>
  <si>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</si>
  <si>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</si>
  <si>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</si>
  <si>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</si>
  <si>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</si>
  <si>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</si>
  <si>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</si>
  <si>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</si>
  <si>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</si>
  <si>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</si>
  <si>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</si>
  <si>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</si>
  <si>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</si>
  <si>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</si>
  <si>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</si>
  <si>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</si>
  <si>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</si>
  <si>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</si>
  <si>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</si>
  <si>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</si>
  <si>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</si>
  <si>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</si>
  <si>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</si>
  <si>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</si>
  <si>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</si>
  <si>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</si>
  <si>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</si>
  <si>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</si>
  <si>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</si>
  <si>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</si>
  <si>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</si>
  <si>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</si>
  <si>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</si>
  <si>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</si>
  <si>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</si>
  <si>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</si>
  <si>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</si>
  <si>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</si>
  <si>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</si>
  <si>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</si>
  <si>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</si>
  <si>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</si>
  <si>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</si>
  <si>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</si>
  <si>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</si>
  <si>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管路の更新率について、設置年との兼ね合いで年度によりばらつきがある。より安定的な事業経営を行うため、管路全体の老朽化を把握し、全体の修繕計画を作成する等の対策をとることで、年度間の更新修繕費の差を抑える必要がある。</t>
    <phoneticPr fontId="4"/>
  </si>
  <si>
    <t>後は、過疎化、少子高齢化に伴う人口減少により、現在の同程度の運営コストに対し、収益の低下が予測される。そのような実情に応じ、費用相対効果を検討しながら、適切な施設設備への投資を行っていく必要がある。
　さらに、施設稼働コストを確実な収益に結び付けるために、今後も継続的な給水エリアを網羅した調査による漏水箇所の発見および特定を行い町管理部においては早急な修繕、個人管理部での漏水の疑いを発見した場合には通知により修繕を促し、有収率を増加したい。</t>
    <phoneticPr fontId="4"/>
  </si>
  <si>
    <t>　収益的収支比率は100％を上回ったが一般会計繰入の増によるものである為、今後も給水収益の増に務める必要がある。
 町は過疎化及び少子高齢化の傾向にあり、使用料などの収益については今後さらなる減少が見込まれる。経費削減による出費抑制、使用料等回収率向上、適切な使用料金設定についても検討・運営する必要がある。
　給水原価は類似団体と比較し低コストにて供給出来ているが、施設の老朽化が進行しているので計画的な施設整備の更新を行い、維持管理費とのバランスを見極めて運営する。</t>
    <rPh sb="1" eb="4">
      <t>シュウエキテキ</t>
    </rPh>
    <rPh sb="4" eb="8">
      <t>シュウシヒリツ</t>
    </rPh>
    <rPh sb="14" eb="16">
      <t>ウワマワ</t>
    </rPh>
    <rPh sb="19" eb="25">
      <t>イッパンカイケイクリイレ</t>
    </rPh>
    <rPh sb="26" eb="27">
      <t>ゾウ</t>
    </rPh>
    <rPh sb="35" eb="36">
      <t>タメ</t>
    </rPh>
    <rPh sb="37" eb="39">
      <t>コンゴ</t>
    </rPh>
    <rPh sb="40" eb="42">
      <t>キュウスイ</t>
    </rPh>
    <rPh sb="42" eb="44">
      <t>シュウエキ</t>
    </rPh>
    <rPh sb="45" eb="46">
      <t>ゾウ</t>
    </rPh>
    <rPh sb="47" eb="48">
      <t>ツト</t>
    </rPh>
    <rPh sb="50" eb="52">
      <t>ヒツヨウ</t>
    </rPh>
    <rPh sb="58" eb="59">
      <t>マチ</t>
    </rPh>
    <rPh sb="60" eb="63">
      <t>カソカ</t>
    </rPh>
    <rPh sb="63" eb="64">
      <t>オヨ</t>
    </rPh>
    <rPh sb="65" eb="70">
      <t>ショウシコウレイカ</t>
    </rPh>
    <rPh sb="71" eb="73">
      <t>ケイコウ</t>
    </rPh>
    <rPh sb="77" eb="80">
      <t>シヨウリョウ</t>
    </rPh>
    <rPh sb="83" eb="85">
      <t>シュウエキ</t>
    </rPh>
    <rPh sb="90" eb="92">
      <t>コンゴ</t>
    </rPh>
    <rPh sb="96" eb="98">
      <t>ゲンショウ</t>
    </rPh>
    <rPh sb="99" eb="101">
      <t>ミコ</t>
    </rPh>
    <rPh sb="105" eb="109">
      <t>ケイヒサクゲン</t>
    </rPh>
    <rPh sb="112" eb="114">
      <t>シュッピ</t>
    </rPh>
    <rPh sb="114" eb="116">
      <t>ヨクセイ</t>
    </rPh>
    <rPh sb="117" eb="120">
      <t>シヨウリョウ</t>
    </rPh>
    <rPh sb="120" eb="121">
      <t>トウ</t>
    </rPh>
    <rPh sb="121" eb="126">
      <t>カイシュウリツコウジョウ</t>
    </rPh>
    <rPh sb="127" eb="129">
      <t>テキセツ</t>
    </rPh>
    <rPh sb="130" eb="134">
      <t>シヨウリョウキン</t>
    </rPh>
    <rPh sb="134" eb="136">
      <t>セッテイ</t>
    </rPh>
    <rPh sb="141" eb="143">
      <t>ケントウ</t>
    </rPh>
    <rPh sb="144" eb="146">
      <t>ウンエイ</t>
    </rPh>
    <rPh sb="148" eb="150">
      <t>ヒツヨウ</t>
    </rPh>
    <rPh sb="156" eb="158">
      <t>キュウスイ</t>
    </rPh>
    <rPh sb="158" eb="160">
      <t>ゲンカ</t>
    </rPh>
    <rPh sb="161" eb="163">
      <t>ルイジ</t>
    </rPh>
    <rPh sb="163" eb="165">
      <t>ダンタイ</t>
    </rPh>
    <rPh sb="166" eb="168">
      <t>ヒカク</t>
    </rPh>
    <rPh sb="169" eb="170">
      <t>テイ</t>
    </rPh>
    <rPh sb="175" eb="177">
      <t>キョウキュウ</t>
    </rPh>
    <rPh sb="177" eb="179">
      <t>デキ</t>
    </rPh>
    <rPh sb="184" eb="186">
      <t>シセツ</t>
    </rPh>
    <rPh sb="187" eb="190">
      <t>ロウキュウカ</t>
    </rPh>
    <rPh sb="191" eb="193">
      <t>シンコウ</t>
    </rPh>
    <rPh sb="199" eb="202">
      <t>ケイカクテキ</t>
    </rPh>
    <rPh sb="203" eb="205">
      <t>シセツ</t>
    </rPh>
    <rPh sb="205" eb="207">
      <t>セイビ</t>
    </rPh>
    <rPh sb="208" eb="210">
      <t>コウシン</t>
    </rPh>
    <rPh sb="211" eb="212">
      <t>オコナ</t>
    </rPh>
    <rPh sb="214" eb="219">
      <t>イジカンリヒ</t>
    </rPh>
    <rPh sb="226" eb="228">
      <t>ミキワ</t>
    </rPh>
    <rPh sb="230" eb="232">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</si>
</sst>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9A-4A09-A8AC-690E4BE144E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8A9A-4A09-A8AC-690E4BE144E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68.39</c:v>
                </c:pt>
                <c:pt idx="1">
                  <c:v>72.42</c:v>
                </c:pt>
                <c:pt idx="2">
                  <c:v>71.72</c:v>
                </c:pt>
                <c:pt idx="3">
                  <c:v>77.099999999999994</c:v>
                </c:pt>
                <c:pt idx="4">
                  <c:v>85.97</c:v>
                </c:pt>
              </c:numCache>
            </c:numRef>
          </c:val>
          <c:extLst>
            <c:ext xmlns:c16="http://schemas.microsoft.com/office/drawing/2014/chart" uri="{C3380CC4-5D6E-409C-BE32-E72D297353CC}">
              <c16:uniqueId val="{00000000-628A-485C-8D35-F2CEB4F106E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628A-485C-8D35-F2CEB4F106E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81.569999999999993</c:v>
                </c:pt>
                <c:pt idx="1">
                  <c:v>78.97</c:v>
                </c:pt>
                <c:pt idx="2">
                  <c:v>78.209999999999994</c:v>
                </c:pt>
                <c:pt idx="3">
                  <c:v>73.66</c:v>
                </c:pt>
                <c:pt idx="4">
                  <c:v>63.74</c:v>
                </c:pt>
              </c:numCache>
            </c:numRef>
          </c:val>
          <c:extLst>
            <c:ext xmlns:c16="http://schemas.microsoft.com/office/drawing/2014/chart" uri="{C3380CC4-5D6E-409C-BE32-E72D297353CC}">
              <c16:uniqueId val="{00000000-5BFA-40EB-ACF3-1B755630836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5BFA-40EB-ACF3-1B755630836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72.45</c:v>
                </c:pt>
                <c:pt idx="1">
                  <c:v>77.67</c:v>
                </c:pt>
                <c:pt idx="2">
                  <c:v>84.61</c:v>
                </c:pt>
                <c:pt idx="3">
                  <c:v>83.54</c:v>
                </c:pt>
                <c:pt idx="4">
                  <c:v>138.91</c:v>
                </c:pt>
              </c:numCache>
            </c:numRef>
          </c:val>
          <c:extLst>
            <c:ext xmlns:c16="http://schemas.microsoft.com/office/drawing/2014/chart" uri="{C3380CC4-5D6E-409C-BE32-E72D297353CC}">
              <c16:uniqueId val="{00000000-986D-42B2-9CAB-C6DAE442759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986D-42B2-9CAB-C6DAE442759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6-4548-93B0-761FB3B6B96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6-4548-93B0-761FB3B6B96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24-41E0-9BF5-0187E758FB0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24-41E0-9BF5-0187E758FB0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A-451F-95C0-08B88950E76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A-451F-95C0-08B88950E76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DB-45AC-B451-AF856767E6D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DB-45AC-B451-AF856767E6D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812.68</c:v>
                </c:pt>
                <c:pt idx="1">
                  <c:v>726.18</c:v>
                </c:pt>
                <c:pt idx="2">
                  <c:v>735.5</c:v>
                </c:pt>
                <c:pt idx="3">
                  <c:v>663.24</c:v>
                </c:pt>
                <c:pt idx="4">
                  <c:v>655.30999999999995</c:v>
                </c:pt>
              </c:numCache>
            </c:numRef>
          </c:val>
          <c:extLst>
            <c:ext xmlns:c16="http://schemas.microsoft.com/office/drawing/2014/chart" uri="{C3380CC4-5D6E-409C-BE32-E72D297353CC}">
              <c16:uniqueId val="{00000000-332D-439C-AAE7-81F46163B0A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332D-439C-AAE7-81F46163B0A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65.38</c:v>
                </c:pt>
                <c:pt idx="1">
                  <c:v>64.010000000000005</c:v>
                </c:pt>
                <c:pt idx="2">
                  <c:v>72.95</c:v>
                </c:pt>
                <c:pt idx="3">
                  <c:v>77.44</c:v>
                </c:pt>
                <c:pt idx="4">
                  <c:v>85.22</c:v>
                </c:pt>
              </c:numCache>
            </c:numRef>
          </c:val>
          <c:extLst>
            <c:ext xmlns:c16="http://schemas.microsoft.com/office/drawing/2014/chart" uri="{C3380CC4-5D6E-409C-BE32-E72D297353CC}">
              <c16:uniqueId val="{00000000-FDE3-4BC2-B502-9662F146631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FDE3-4BC2-B502-9662F146631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198.56</c:v>
                </c:pt>
                <c:pt idx="1">
                  <c:v>201.17</c:v>
                </c:pt>
                <c:pt idx="2">
                  <c:v>177.16</c:v>
                </c:pt>
                <c:pt idx="3">
                  <c:v>170.71</c:v>
                </c:pt>
                <c:pt idx="4">
                  <c:v>156.4</c:v>
                </c:pt>
              </c:numCache>
            </c:numRef>
          </c:val>
          <c:extLst>
            <c:ext xmlns:c16="http://schemas.microsoft.com/office/drawing/2014/chart" uri="{C3380CC4-5D6E-409C-BE32-E72D297353CC}">
              <c16:uniqueId val="{00000000-0826-46E5-87A7-07C58129442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0826-46E5-87A7-07C58129442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古殿町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D3</v>
      </c>
      <c r="X8" s="65"/>
      <c r="Y8" s="65"/>
      <c r="Z8" s="65"/>
      <c r="AA8" s="65"/>
      <c r="AB8" s="65"/>
      <c r="AC8" s="65"/>
      <c r="AD8" s="65" t="str">
        <f>データ!$M$6</f>
        <v>非設置</v>
      </c>
      <c r="AE8" s="65"/>
      <c r="AF8" s="65"/>
      <c r="AG8" s="65"/>
      <c r="AH8" s="65"/>
      <c r="AI8" s="65"/>
      <c r="AJ8" s="65"/>
      <c r="AK8" s="2"/>
      <c r="AL8" s="60">
        <f>データ!$R$6</f>
        <v>4869</v>
      </c>
      <c r="AM8" s="60"/>
      <c r="AN8" s="60"/>
      <c r="AO8" s="60"/>
      <c r="AP8" s="60"/>
      <c r="AQ8" s="60"/>
      <c r="AR8" s="60"/>
      <c r="AS8" s="60"/>
      <c r="AT8" s="36">
        <f>データ!$S$6</f>
        <v>163.29</v>
      </c>
      <c r="AU8" s="36"/>
      <c r="AV8" s="36"/>
      <c r="AW8" s="36"/>
      <c r="AX8" s="36"/>
      <c r="AY8" s="36"/>
      <c r="AZ8" s="36"/>
      <c r="BA8" s="36"/>
      <c r="BB8" s="36">
        <f>データ!$T$6</f>
        <v>29.82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91.4</v>
      </c>
      <c r="Q10" s="36"/>
      <c r="R10" s="36"/>
      <c r="S10" s="36"/>
      <c r="T10" s="36"/>
      <c r="U10" s="36"/>
      <c r="V10" s="36"/>
      <c r="W10" s="60">
        <f>データ!$Q$6</f>
        <v>2200</v>
      </c>
      <c r="X10" s="60"/>
      <c r="Y10" s="60"/>
      <c r="Z10" s="60"/>
      <c r="AA10" s="60"/>
      <c r="AB10" s="60"/>
      <c r="AC10" s="60"/>
      <c r="AD10" s="2"/>
      <c r="AE10" s="2"/>
      <c r="AF10" s="2"/>
      <c r="AG10" s="2"/>
      <c r="AH10" s="2"/>
      <c r="AI10" s="2"/>
      <c r="AJ10" s="2"/>
      <c r="AK10" s="2"/>
      <c r="AL10" s="60">
        <f>データ!$U$6</f>
        <v>4409</v>
      </c>
      <c r="AM10" s="60"/>
      <c r="AN10" s="60"/>
      <c r="AO10" s="60"/>
      <c r="AP10" s="60"/>
      <c r="AQ10" s="60"/>
      <c r="AR10" s="60"/>
      <c r="AS10" s="60"/>
      <c r="AT10" s="36">
        <f>データ!$V$6</f>
        <v>47.7</v>
      </c>
      <c r="AU10" s="36"/>
      <c r="AV10" s="36"/>
      <c r="AW10" s="36"/>
      <c r="AX10" s="36"/>
      <c r="AY10" s="36"/>
      <c r="AZ10" s="36"/>
      <c r="BA10" s="36"/>
      <c r="BB10" s="36">
        <f>データ!$W$6</f>
        <v>92.43</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118</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116</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117</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vsvQbuDF3jQu9uh0Lh4N2OGOmDrQzGC0noxbh9KNHWRk62CabpvKuwzcFhbH3TUsN/eJKvWKlM5Vz3tQc3m4Yg==" saltValue="JS2SiDA412fC4eexmn6R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75051</v>
      </c>
      <c r="D6" s="20">
        <f t="shared" si="3"/>
        <v>47</v>
      </c>
      <c r="E6" s="20">
        <f t="shared" si="3"/>
        <v>1</v>
      </c>
      <c r="F6" s="20">
        <f t="shared" si="3"/>
        <v>0</v>
      </c>
      <c r="G6" s="20">
        <f t="shared" si="3"/>
        <v>0</v>
      </c>
      <c r="H6" s="20" t="str">
        <f t="shared" si="3"/>
        <v>福島県　古殿町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91.4</v>
      </c>
      <c r="Q6" s="21">
        <f t="shared" si="3"/>
        <v>2200</v>
      </c>
      <c r="R6" s="21">
        <f t="shared" si="3"/>
        <v>4869</v>
      </c>
      <c r="S6" s="21">
        <f t="shared" si="3"/>
        <v>163.29</v>
      </c>
      <c r="T6" s="21">
        <f t="shared" si="3"/>
        <v>29.82</v>
      </c>
      <c r="U6" s="21">
        <f t="shared" si="3"/>
        <v>4409</v>
      </c>
      <c r="V6" s="21">
        <f t="shared" si="3"/>
        <v>47.7</v>
      </c>
      <c r="W6" s="21">
        <f t="shared" si="3"/>
        <v>92.43</v>
      </c>
      <c r="X6" s="22">
        <f>IF(X7="",NA(),X7)</f>
        <v>72.45</v>
      </c>
      <c r="Y6" s="22">
        <f t="shared" ref="Y6:AG6" si="4">IF(Y7="",NA(),Y7)</f>
        <v>77.67</v>
      </c>
      <c r="Z6" s="22">
        <f t="shared" si="4"/>
        <v>84.61</v>
      </c>
      <c r="AA6" s="22">
        <f t="shared" si="4"/>
        <v>83.54</v>
      </c>
      <c r="AB6" s="22">
        <f t="shared" si="4"/>
        <v>138.91</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812.68</v>
      </c>
      <c r="BF6" s="22">
        <f t="shared" ref="BF6:BN6" si="7">IF(BF7="",NA(),BF7)</f>
        <v>726.18</v>
      </c>
      <c r="BG6" s="22">
        <f t="shared" si="7"/>
        <v>735.5</v>
      </c>
      <c r="BH6" s="22">
        <f t="shared" si="7"/>
        <v>663.24</v>
      </c>
      <c r="BI6" s="22">
        <f t="shared" si="7"/>
        <v>655.30999999999995</v>
      </c>
      <c r="BJ6" s="22">
        <f t="shared" si="7"/>
        <v>1061.58</v>
      </c>
      <c r="BK6" s="22">
        <f t="shared" si="7"/>
        <v>1007.7</v>
      </c>
      <c r="BL6" s="22">
        <f t="shared" si="7"/>
        <v>1018.52</v>
      </c>
      <c r="BM6" s="22">
        <f t="shared" si="7"/>
        <v>949.61</v>
      </c>
      <c r="BN6" s="22">
        <f t="shared" si="7"/>
        <v>918.84</v>
      </c>
      <c r="BO6" s="21" t="str">
        <f>IF(BO7="","",IF(BO7="-","【-】","【"&amp;SUBSTITUTE(TEXT(BO7,"#,##0.00"),"-","△")&amp;"】"))</f>
        <v>【940.88】</v>
      </c>
      <c r="BP6" s="22">
        <f>IF(BP7="",NA(),BP7)</f>
        <v>65.38</v>
      </c>
      <c r="BQ6" s="22">
        <f t="shared" ref="BQ6:BY6" si="8">IF(BQ7="",NA(),BQ7)</f>
        <v>64.010000000000005</v>
      </c>
      <c r="BR6" s="22">
        <f t="shared" si="8"/>
        <v>72.95</v>
      </c>
      <c r="BS6" s="22">
        <f t="shared" si="8"/>
        <v>77.44</v>
      </c>
      <c r="BT6" s="22">
        <f t="shared" si="8"/>
        <v>85.22</v>
      </c>
      <c r="BU6" s="22">
        <f t="shared" si="8"/>
        <v>58.52</v>
      </c>
      <c r="BV6" s="22">
        <f t="shared" si="8"/>
        <v>59.22</v>
      </c>
      <c r="BW6" s="22">
        <f t="shared" si="8"/>
        <v>58.79</v>
      </c>
      <c r="BX6" s="22">
        <f t="shared" si="8"/>
        <v>58.41</v>
      </c>
      <c r="BY6" s="22">
        <f t="shared" si="8"/>
        <v>58.27</v>
      </c>
      <c r="BZ6" s="21" t="str">
        <f>IF(BZ7="","",IF(BZ7="-","【-】","【"&amp;SUBSTITUTE(TEXT(BZ7,"#,##0.00"),"-","△")&amp;"】"))</f>
        <v>【54.59】</v>
      </c>
      <c r="CA6" s="22">
        <f>IF(CA7="",NA(),CA7)</f>
        <v>198.56</v>
      </c>
      <c r="CB6" s="22">
        <f t="shared" ref="CB6:CJ6" si="9">IF(CB7="",NA(),CB7)</f>
        <v>201.17</v>
      </c>
      <c r="CC6" s="22">
        <f t="shared" si="9"/>
        <v>177.16</v>
      </c>
      <c r="CD6" s="22">
        <f t="shared" si="9"/>
        <v>170.71</v>
      </c>
      <c r="CE6" s="22">
        <f t="shared" si="9"/>
        <v>156.4</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68.39</v>
      </c>
      <c r="CM6" s="22">
        <f t="shared" ref="CM6:CU6" si="10">IF(CM7="",NA(),CM7)</f>
        <v>72.42</v>
      </c>
      <c r="CN6" s="22">
        <f t="shared" si="10"/>
        <v>71.72</v>
      </c>
      <c r="CO6" s="22">
        <f t="shared" si="10"/>
        <v>77.099999999999994</v>
      </c>
      <c r="CP6" s="22">
        <f t="shared" si="10"/>
        <v>85.97</v>
      </c>
      <c r="CQ6" s="22">
        <f t="shared" si="10"/>
        <v>57.3</v>
      </c>
      <c r="CR6" s="22">
        <f t="shared" si="10"/>
        <v>56.76</v>
      </c>
      <c r="CS6" s="22">
        <f t="shared" si="10"/>
        <v>56.04</v>
      </c>
      <c r="CT6" s="22">
        <f t="shared" si="10"/>
        <v>58.52</v>
      </c>
      <c r="CU6" s="22">
        <f t="shared" si="10"/>
        <v>58.88</v>
      </c>
      <c r="CV6" s="21" t="str">
        <f>IF(CV7="","",IF(CV7="-","【-】","【"&amp;SUBSTITUTE(TEXT(CV7,"#,##0.00"),"-","△")&amp;"】"))</f>
        <v>【56.42】</v>
      </c>
      <c r="CW6" s="22">
        <f>IF(CW7="",NA(),CW7)</f>
        <v>81.569999999999993</v>
      </c>
      <c r="CX6" s="22">
        <f t="shared" ref="CX6:DF6" si="11">IF(CX7="",NA(),CX7)</f>
        <v>78.97</v>
      </c>
      <c r="CY6" s="22">
        <f t="shared" si="11"/>
        <v>78.209999999999994</v>
      </c>
      <c r="CZ6" s="22">
        <f t="shared" si="11"/>
        <v>73.66</v>
      </c>
      <c r="DA6" s="22">
        <f t="shared" si="11"/>
        <v>63.74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75051</v>
      </c>
      <c r="D7" s="24">
        <v>47</v>
      </c>
      <c r="E7" s="24">
        <v>1</v>
      </c>
      <c r="F7" s="24">
        <v>0</v>
      </c>
      <c r="G7" s="24">
        <v>0</v>
      </c>
      <c r="H7" s="24" t="s">
        <v>96</v>
      </c>
      <c r="I7" s="24" t="s">
        <v>97</v>
      </c>
      <c r="J7" s="24" t="s">
        <v>98</v>
      </c>
      <c r="K7" s="24" t="s">
        <v>99</v>
      </c>
      <c r="L7" s="24" t="s">
        <v>100</v>
      </c>
      <c r="M7" s="24" t="s">
        <v>101</v>
      </c>
      <c r="N7" s="25" t="s">
        <v>102</v>
      </c>
      <c r="O7" s="25" t="s">
        <v>103</v>
      </c>
      <c r="P7" s="25">
        <v>91.4</v>
      </c>
      <c r="Q7" s="25">
        <v>2200</v>
      </c>
      <c r="R7" s="25">
        <v>4869</v>
      </c>
      <c r="S7" s="25">
        <v>163.29</v>
      </c>
      <c r="T7" s="25">
        <v>29.82</v>
      </c>
      <c r="U7" s="25">
        <v>4409</v>
      </c>
      <c r="V7" s="25">
        <v>47.7</v>
      </c>
      <c r="W7" s="25">
        <v>92.43</v>
      </c>
      <c r="X7" s="25">
        <v>72.45</v>
      </c>
      <c r="Y7" s="25">
        <v>77.67</v>
      </c>
      <c r="Z7" s="25">
        <v>84.61</v>
      </c>
      <c r="AA7" s="25">
        <v>83.54</v>
      </c>
      <c r="AB7" s="25">
        <v>138.91</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812.68</v>
      </c>
      <c r="BF7" s="25">
        <v>726.18</v>
      </c>
      <c r="BG7" s="25">
        <v>735.5</v>
      </c>
      <c r="BH7" s="25">
        <v>663.24</v>
      </c>
      <c r="BI7" s="25">
        <v>655.30999999999995</v>
      </c>
      <c r="BJ7" s="25">
        <v>1061.58</v>
      </c>
      <c r="BK7" s="25">
        <v>1007.7</v>
      </c>
      <c r="BL7" s="25">
        <v>1018.52</v>
      </c>
      <c r="BM7" s="25">
        <v>949.61</v>
      </c>
      <c r="BN7" s="25">
        <v>918.84</v>
      </c>
      <c r="BO7" s="25">
        <v>940.88</v>
      </c>
      <c r="BP7" s="25">
        <v>65.38</v>
      </c>
      <c r="BQ7" s="25">
        <v>64.010000000000005</v>
      </c>
      <c r="BR7" s="25">
        <v>72.95</v>
      </c>
      <c r="BS7" s="25">
        <v>77.44</v>
      </c>
      <c r="BT7" s="25">
        <v>85.22</v>
      </c>
      <c r="BU7" s="25">
        <v>58.52</v>
      </c>
      <c r="BV7" s="25">
        <v>59.22</v>
      </c>
      <c r="BW7" s="25">
        <v>58.79</v>
      </c>
      <c r="BX7" s="25">
        <v>58.41</v>
      </c>
      <c r="BY7" s="25">
        <v>58.27</v>
      </c>
      <c r="BZ7" s="25">
        <v>54.59</v>
      </c>
      <c r="CA7" s="25">
        <v>198.56</v>
      </c>
      <c r="CB7" s="25">
        <v>201.17</v>
      </c>
      <c r="CC7" s="25">
        <v>177.16</v>
      </c>
      <c r="CD7" s="25">
        <v>170.71</v>
      </c>
      <c r="CE7" s="25">
        <v>156.4</v>
      </c>
      <c r="CF7" s="25">
        <v>296.3</v>
      </c>
      <c r="CG7" s="25">
        <v>292.89999999999998</v>
      </c>
      <c r="CH7" s="25">
        <v>298.25</v>
      </c>
      <c r="CI7" s="25">
        <v>303.27999999999997</v>
      </c>
      <c r="CJ7" s="25">
        <v>303.81</v>
      </c>
      <c r="CK7" s="25">
        <v>301.2</v>
      </c>
      <c r="CL7" s="25">
        <v>68.39</v>
      </c>
      <c r="CM7" s="25">
        <v>72.42</v>
      </c>
      <c r="CN7" s="25">
        <v>71.72</v>
      </c>
      <c r="CO7" s="25">
        <v>77.099999999999994</v>
      </c>
      <c r="CP7" s="25">
        <v>85.97</v>
      </c>
      <c r="CQ7" s="25">
        <v>57.3</v>
      </c>
      <c r="CR7" s="25">
        <v>56.76</v>
      </c>
      <c r="CS7" s="25">
        <v>56.04</v>
      </c>
      <c r="CT7" s="25">
        <v>58.52</v>
      </c>
      <c r="CU7" s="25">
        <v>58.88</v>
      </c>
      <c r="CV7" s="25">
        <v>56.42</v>
      </c>
      <c r="CW7" s="25">
        <v>81.569999999999993</v>
      </c>
      <c r="CX7" s="25">
        <v>78.97</v>
      </c>
      <c r="CY7" s="25">
        <v>78.209999999999994</v>
      </c>
      <c r="CZ7" s="25">
        <v>73.66</v>
      </c>
      <c r="DA7" s="25">
        <v>63.74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