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HP-R3-12\Desktop\【経営比較分析表】2021_074829_46_010\【経営比較分析表】2021_074829_46_010\"/>
    </mc:Choice>
  </mc:AlternateContent>
  <xr:revisionPtr revIDLastSave="0" documentId="13_ncr:1_{FA939A45-6B23-46DB-8840-71DE40108580}" xr6:coauthVersionLast="47" xr6:coauthVersionMax="47" xr10:uidLastSave="{00000000-0000-0000-0000-000000000000}"/>
  <workbookProtection workbookAlgorithmName="SHA-512" workbookHashValue="0+0LcoMBBSYF0s6nTs/Ri4bg/bfLOkaKBYNcgI1t1gvhITwHmop1SrzfpJK+ZIMjRPpUGRq60S0hDs1FbDDgWw==" workbookSaltValue="X9sIwXreOX1G/7kyT6ra9w==" workbookSpinCount="100000" lockStructure="1"/>
  <bookViews>
    <workbookView xWindow="555" yWindow="315" windowWidth="24135" windowHeight="143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BB8" i="4"/>
  <c r="AT8" i="4"/>
  <c r="AL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<sst xmlns="http://schemas.openxmlformats.org/spreadsheetml/2006/main" count="228" uniqueCount="114">
  <si>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</si>
  <si>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</si>
  <si>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</si>
  <si>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</si>
  <si>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</si>
  <si>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</si>
  <si>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</si>
  <si>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</si>
  <si>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</si>
  <si>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</si>
  <si>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</si>
  <si>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</si>
  <si>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</si>
  <si>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</si>
  <si>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</si>
  <si>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</si>
  <si>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</si>
  <si>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</si>
  <si>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</si>
  <si>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</si>
  <si>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</si>
  <si>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</si>
  <si>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</si>
  <si>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</si>
  <si>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</si>
  <si>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</si>
  <si>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</si>
  <si>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</si>
  <si>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</si>
  <si>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</si>
  <si>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</si>
  <si>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</si>
  <si>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</si>
  <si>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</si>
  <si>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</si>
  <si>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</si>
  <si>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</si>
  <si>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</si>
  <si>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</si>
  <si>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</si>
  <si>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</si>
  <si>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</si>
  <si>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</si>
  <si>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</si>
  <si>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</si>
  <si>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</si>
  <si>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</si>
  <si>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</si>
  <si>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</si>
  <si>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</si>
  <si>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</si>
  <si>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</si>
  <si>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</si>
  <si>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</si>
  <si>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</si>
  <si>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</si>
  <si>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</si>
  <si>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</si>
  <si>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</si>
  <si>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</si>
  <si>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</si>
  <si>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</si>
  <si>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</si>
  <si>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</si>
  <si>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</si>
  <si>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</si>
  <si>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</si>
  <si>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</si>
  <si>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</si>
  <si>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</si>
  <si>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</si>
  <si>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</si>
  <si>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</si>
  <si>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</si>
  <si>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</si>
  <si>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</si>
  <si>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</si>
  <si>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</si>
  <si>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</si>
  <si>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</si>
  <si>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</si>
  <si>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</si>
  <si>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</si>
  <si>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</si>
  <si>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</si>
  <si>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</si>
  <si>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</si>
  <si>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</si>
  <si>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</si>
  <si>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</si>
  <si>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</si>
  <si>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</si>
  <si>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</si>
  <si>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</si>
  <si>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</si>
  <si>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</si>
  <si>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</si>
  <si>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A8</t>
  </si>
  <si>
    <t>自治体職員 学術・研究機関出身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</si>
  <si>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</si>
  <si>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</si>
  <si>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</si>
  <si>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</si>
  <si>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</si>
  <si>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</si>
  <si>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</si>
  <si>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</si>
  <si>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</si>
  <si>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</si>
  <si>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</si>
  <si>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</si>
  <si>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費率については類似団体と相違ない。管路経年比率については法定耐用年数を過ぎた管路が少なく数値には出て来ていないが、管路更新率は0.34％で総延長に対し低い状況にある。しかし、耐用年数に迫る管路や布設した年数が不明の管路も多く存在する。そのため、布設箇所の状況等を踏まえ、管路更新を行ったきた。その結果、残石綿管の延長は約1,200ｍ程度にはなった。また、今後は管路更新だけではなく、機械設備、建物及び配水池等の改修等を計画的に行っていく必要がある。</t>
    <rPh sb="80" eb="83">
      <t>ソウエンチョウ</t>
    </rPh>
    <rPh sb="84" eb="85">
      <t>タイ</t>
    </rPh>
    <rPh sb="86" eb="87">
      <t>ヒク</t>
    </rPh>
    <rPh sb="88" eb="90">
      <t>ジョウキョウ</t>
    </rPh>
    <rPh sb="108" eb="110">
      <t>フセツ</t>
    </rPh>
    <rPh sb="146" eb="148">
      <t>カンロ</t>
    </rPh>
    <rPh sb="148" eb="150">
      <t>コウシン</t>
    </rPh>
    <rPh sb="151" eb="152">
      <t>オコナ</t>
    </rPh>
    <rPh sb="159" eb="161">
      <t>ケッカ</t>
    </rPh>
    <rPh sb="167" eb="169">
      <t>エンチョウ</t>
    </rPh>
    <rPh sb="188" eb="190">
      <t>コンゴ</t>
    </rPh>
    <rPh sb="191" eb="193">
      <t>カンロ</t>
    </rPh>
    <rPh sb="193" eb="195">
      <t>コウシン</t>
    </rPh>
    <rPh sb="202" eb="204">
      <t>キカイ</t>
    </rPh>
    <rPh sb="204" eb="206">
      <t>セツビ</t>
    </rPh>
    <rPh sb="207" eb="209">
      <t>タテモノ</t>
    </rPh>
    <rPh sb="209" eb="210">
      <t>オヨ</t>
    </rPh>
    <rPh sb="211" eb="214">
      <t>ハイスイチ</t>
    </rPh>
    <rPh sb="214" eb="215">
      <t>トウ</t>
    </rPh>
    <rPh sb="216" eb="218">
      <t>カイシュウ</t>
    </rPh>
    <rPh sb="218" eb="219">
      <t>トウ</t>
    </rPh>
    <rPh sb="220" eb="222">
      <t>ケイカク</t>
    </rPh>
    <rPh sb="222" eb="223">
      <t>テキ</t>
    </rPh>
    <rPh sb="224" eb="225">
      <t>オコナ</t>
    </rPh>
    <rPh sb="229" eb="231">
      <t>ヒツヨウ</t>
    </rPh>
    <phoneticPr fontId="4"/>
  </si>
  <si>
    <t>　経常収支比率は104.94％と類似団体より低い状況にある。財政の柔軟性を図るため、経常経費の抑制を図る。料金回収率は75.33％と前年度より低下した。料金収納率向上に向けて引き続き強化する必要がある。一方で、一般会計からの補助金で経営を賄っている部分は多く、有収率及び自主財源の確保を図っていく必要がある。流動比率は前年より低い140.74％、企業債残高高対給水収益比率は988.59％と前年に比べ低くくなっている。今後も老朽管更新等に伴う費用は掛かるため、料金収入でまかなえているうちはよいが、人口減少に伴う使用料の収入減を考えると一般会計の財政担当と協議の上、減債基金等を使用した繰り上げ償還も検討する必要がある。</t>
    <rPh sb="22" eb="23">
      <t>ヒク</t>
    </rPh>
    <rPh sb="24" eb="26">
      <t>ジョウキョウ</t>
    </rPh>
    <rPh sb="30" eb="32">
      <t>ザイセイ</t>
    </rPh>
    <rPh sb="33" eb="36">
      <t>ジュウナンセイ</t>
    </rPh>
    <rPh sb="37" eb="38">
      <t>ハカ</t>
    </rPh>
    <rPh sb="42" eb="44">
      <t>ケイジョウ</t>
    </rPh>
    <rPh sb="44" eb="46">
      <t>ケイヒ</t>
    </rPh>
    <rPh sb="47" eb="49">
      <t>ヨクセイ</t>
    </rPh>
    <rPh sb="50" eb="51">
      <t>ハカ</t>
    </rPh>
    <rPh sb="66" eb="69">
      <t>ゼンネンド</t>
    </rPh>
    <rPh sb="71" eb="73">
      <t>テイカ</t>
    </rPh>
    <rPh sb="81" eb="83">
      <t>コウジョウ</t>
    </rPh>
    <rPh sb="84" eb="85">
      <t>ム</t>
    </rPh>
    <rPh sb="87" eb="88">
      <t>ヒ</t>
    </rPh>
    <rPh sb="89" eb="90">
      <t>ツヅ</t>
    </rPh>
    <rPh sb="91" eb="93">
      <t>キョウカ</t>
    </rPh>
    <rPh sb="95" eb="97">
      <t>ヒツヨウ</t>
    </rPh>
    <rPh sb="124" eb="126">
      <t>ブブン</t>
    </rPh>
    <rPh sb="127" eb="128">
      <t>オオ</t>
    </rPh>
    <rPh sb="148" eb="150">
      <t>ヒツヨウ</t>
    </rPh>
    <rPh sb="154" eb="156">
      <t>リュウドウ</t>
    </rPh>
    <rPh sb="156" eb="158">
      <t>ヒリツ</t>
    </rPh>
    <rPh sb="159" eb="161">
      <t>ゼンネン</t>
    </rPh>
    <rPh sb="163" eb="164">
      <t>ヒク</t>
    </rPh>
    <rPh sb="195" eb="197">
      <t>ゼンネン</t>
    </rPh>
    <rPh sb="198" eb="199">
      <t>クラ</t>
    </rPh>
    <rPh sb="200" eb="201">
      <t>ヒク</t>
    </rPh>
    <rPh sb="209" eb="211">
      <t>コンゴ</t>
    </rPh>
    <rPh sb="217" eb="218">
      <t>トウ</t>
    </rPh>
    <rPh sb="219" eb="220">
      <t>トモナ</t>
    </rPh>
    <rPh sb="221" eb="223">
      <t>ヒヨウ</t>
    </rPh>
    <rPh sb="224" eb="225">
      <t>カ</t>
    </rPh>
    <rPh sb="249" eb="251">
      <t>ジンコウ</t>
    </rPh>
    <rPh sb="251" eb="253">
      <t>ゲンショウ</t>
    </rPh>
    <rPh sb="254" eb="255">
      <t>トモナ</t>
    </rPh>
    <rPh sb="256" eb="259">
      <t>シヨウリョウ</t>
    </rPh>
    <rPh sb="260" eb="262">
      <t>シュウニュウ</t>
    </rPh>
    <rPh sb="300" eb="302">
      <t>ケントウ</t>
    </rPh>
    <rPh sb="304" eb="306">
      <t>ヒツヨウ</t>
    </rPh>
    <phoneticPr fontId="4"/>
  </si>
  <si>
    <t>　施設の効率的な運営、有収率の向上及び財源の確保のため、施設の長寿命化を計り、老朽管路・施設の更新、滞納整理を進めていきたい。</t>
    <rPh sb="1" eb="3">
      <t>シセツ</t>
    </rPh>
    <rPh sb="4" eb="7">
      <t>コウリツテキ</t>
    </rPh>
    <rPh sb="8" eb="10">
      <t>ウンエイ</t>
    </rPh>
    <rPh sb="44" eb="4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</si>
</sst>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1.73</c:v>
                </c:pt>
                <c:pt idx="2">
                  <c:v>1.73</c:v>
                </c:pt>
                <c:pt idx="3">
                  <c:v>0.34</c:v>
                </c:pt>
                <c:pt idx="4">
                  <c:v>0.34</c:v>
                </c:pt>
              </c:numCache>
            </c:numRef>
          </c:val>
          <c:extLst>
            <c:ext xmlns:c16="http://schemas.microsoft.com/office/drawing/2014/chart" uri="{C3380CC4-5D6E-409C-BE32-E72D297353CC}">
              <c16:uniqueId val="{00000000-1A40-4F75-888D-4DE4923B11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1A40-4F75-888D-4DE4923B11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59.55</c:v>
                </c:pt>
                <c:pt idx="1">
                  <c:v>61.7</c:v>
                </c:pt>
                <c:pt idx="2">
                  <c:v>62.85</c:v>
                </c:pt>
                <c:pt idx="3">
                  <c:v>64.67</c:v>
                </c:pt>
                <c:pt idx="4">
                  <c:v>61.14</c:v>
                </c:pt>
              </c:numCache>
            </c:numRef>
          </c:val>
          <c:extLst>
            <c:ext xmlns:c16="http://schemas.microsoft.com/office/drawing/2014/chart" uri="{C3380CC4-5D6E-409C-BE32-E72D297353CC}">
              <c16:uniqueId val="{00000000-688E-465D-BCCD-58F03F5F6E6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688E-465D-BCCD-58F03F5F6E6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72.739999999999995</c:v>
                </c:pt>
                <c:pt idx="1">
                  <c:v>69.84</c:v>
                </c:pt>
                <c:pt idx="2">
                  <c:v>66.17</c:v>
                </c:pt>
                <c:pt idx="3">
                  <c:v>65.63</c:v>
                </c:pt>
                <c:pt idx="4">
                  <c:v>71.48</c:v>
                </c:pt>
              </c:numCache>
            </c:numRef>
          </c:val>
          <c:extLst>
            <c:ext xmlns:c16="http://schemas.microsoft.com/office/drawing/2014/chart" uri="{C3380CC4-5D6E-409C-BE32-E72D297353CC}">
              <c16:uniqueId val="{00000000-9193-403B-A1C2-E589381B4D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9193-403B-A1C2-E589381B4D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121.5</c:v>
                </c:pt>
                <c:pt idx="1">
                  <c:v>106.82</c:v>
                </c:pt>
                <c:pt idx="2">
                  <c:v>112.56</c:v>
                </c:pt>
                <c:pt idx="3">
                  <c:v>115</c:v>
                </c:pt>
                <c:pt idx="4">
                  <c:v>104.94</c:v>
                </c:pt>
              </c:numCache>
            </c:numRef>
          </c:val>
          <c:extLst>
            <c:ext xmlns:c16="http://schemas.microsoft.com/office/drawing/2014/chart" uri="{C3380CC4-5D6E-409C-BE32-E72D297353CC}">
              <c16:uniqueId val="{00000000-9429-4263-B6FC-7CD1DBA4BB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9429-4263-B6FC-7CD1DBA4BB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46.49</c:v>
                </c:pt>
                <c:pt idx="1">
                  <c:v>46.45</c:v>
                </c:pt>
                <c:pt idx="2">
                  <c:v>45.24</c:v>
                </c:pt>
                <c:pt idx="3">
                  <c:v>45.64</c:v>
                </c:pt>
                <c:pt idx="4">
                  <c:v>45.6</c:v>
                </c:pt>
              </c:numCache>
            </c:numRef>
          </c:val>
          <c:extLst>
            <c:ext xmlns:c16="http://schemas.microsoft.com/office/drawing/2014/chart" uri="{C3380CC4-5D6E-409C-BE32-E72D297353CC}">
              <c16:uniqueId val="{00000000-7D41-4BCA-9471-5DE73F367A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7D41-4BCA-9471-5DE73F367A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39-4020-B4AF-45AEFAB6A5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4239-4020-B4AF-45AEFAB6A5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1-40E1-94B7-D4C94747D74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7461-40E1-94B7-D4C94747D74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279.83999999999997</c:v>
                </c:pt>
                <c:pt idx="1">
                  <c:v>102.09</c:v>
                </c:pt>
                <c:pt idx="2">
                  <c:v>103.67</c:v>
                </c:pt>
                <c:pt idx="3">
                  <c:v>147.84</c:v>
                </c:pt>
                <c:pt idx="4">
                  <c:v>140.74</c:v>
                </c:pt>
              </c:numCache>
            </c:numRef>
          </c:val>
          <c:extLst>
            <c:ext xmlns:c16="http://schemas.microsoft.com/office/drawing/2014/chart" uri="{C3380CC4-5D6E-409C-BE32-E72D297353CC}">
              <c16:uniqueId val="{00000000-379F-4671-9D84-343835306F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379F-4671-9D84-343835306F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1025.76</c:v>
                </c:pt>
                <c:pt idx="1">
                  <c:v>1049.0999999999999</c:v>
                </c:pt>
                <c:pt idx="2">
                  <c:v>1067.6600000000001</c:v>
                </c:pt>
                <c:pt idx="3">
                  <c:v>1002.06</c:v>
                </c:pt>
                <c:pt idx="4">
                  <c:v>988.59</c:v>
                </c:pt>
              </c:numCache>
            </c:numRef>
          </c:val>
          <c:extLst>
            <c:ext xmlns:c16="http://schemas.microsoft.com/office/drawing/2014/chart" uri="{C3380CC4-5D6E-409C-BE32-E72D297353CC}">
              <c16:uniqueId val="{00000000-6CEA-4707-B529-2A423530B9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6CEA-4707-B529-2A423530B9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87.39</c:v>
                </c:pt>
                <c:pt idx="1">
                  <c:v>80.36</c:v>
                </c:pt>
                <c:pt idx="2">
                  <c:v>94.34</c:v>
                </c:pt>
                <c:pt idx="3">
                  <c:v>99.53</c:v>
                </c:pt>
                <c:pt idx="4">
                  <c:v>75.33</c:v>
                </c:pt>
              </c:numCache>
            </c:numRef>
          </c:val>
          <c:extLst>
            <c:ext xmlns:c16="http://schemas.microsoft.com/office/drawing/2014/chart" uri="{C3380CC4-5D6E-409C-BE32-E72D297353CC}">
              <c16:uniqueId val="{00000000-BD4C-4E26-8646-B54BD8453C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BD4C-4E26-8646-B54BD8453C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146.80000000000001</c:v>
                </c:pt>
                <c:pt idx="1">
                  <c:v>160.15</c:v>
                </c:pt>
                <c:pt idx="2">
                  <c:v>140.94</c:v>
                </c:pt>
                <c:pt idx="3">
                  <c:v>133.94</c:v>
                </c:pt>
                <c:pt idx="4">
                  <c:v>171.05</c:v>
                </c:pt>
              </c:numCache>
            </c:numRef>
          </c:val>
          <c:extLst>
            <c:ext xmlns:c16="http://schemas.microsoft.com/office/drawing/2014/chart" uri="{C3380CC4-5D6E-409C-BE32-E72D297353CC}">
              <c16:uniqueId val="{00000000-A296-48DA-B946-161B086D49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A296-48DA-B946-161B086D49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37" zoomScale="90" zoomScaleNormal="9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矢祭町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 学術・研究機関出身</v>
      </c>
      <c r="AE8" s="44"/>
      <c r="AF8" s="44"/>
      <c r="AG8" s="44"/>
      <c r="AH8" s="44"/>
      <c r="AI8" s="44"/>
      <c r="AJ8" s="44"/>
      <c r="AK8" s="2"/>
      <c r="AL8" s="45">
        <f>データ!$R$6</f>
        <v>5481</v>
      </c>
      <c r="AM8" s="45"/>
      <c r="AN8" s="45"/>
      <c r="AO8" s="45"/>
      <c r="AP8" s="45"/>
      <c r="AQ8" s="45"/>
      <c r="AR8" s="45"/>
      <c r="AS8" s="45"/>
      <c r="AT8" s="46">
        <f>データ!$S$6</f>
        <v>118.27</v>
      </c>
      <c r="AU8" s="47"/>
      <c r="AV8" s="47"/>
      <c r="AW8" s="47"/>
      <c r="AX8" s="47"/>
      <c r="AY8" s="47"/>
      <c r="AZ8" s="47"/>
      <c r="BA8" s="47"/>
      <c r="BB8" s="48">
        <f>データ!$T$6</f>
        <v>46.34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66.48</v>
      </c>
      <c r="J10" s="47"/>
      <c r="K10" s="47"/>
      <c r="L10" s="47"/>
      <c r="M10" s="47"/>
      <c r="N10" s="47"/>
      <c r="O10" s="81"/>
      <c r="P10" s="48">
        <f>データ!$P$6</f>
        <v>92.29</v>
      </c>
      <c r="Q10" s="48"/>
      <c r="R10" s="48"/>
      <c r="S10" s="48"/>
      <c r="T10" s="48"/>
      <c r="U10" s="48"/>
      <c r="V10" s="48"/>
      <c r="W10" s="45">
        <f>データ!$Q$6</f>
        <v>2440</v>
      </c>
      <c r="X10" s="45"/>
      <c r="Y10" s="45"/>
      <c r="Z10" s="45"/>
      <c r="AA10" s="45"/>
      <c r="AB10" s="45"/>
      <c r="AC10" s="45"/>
      <c r="AD10" s="2"/>
      <c r="AE10" s="2"/>
      <c r="AF10" s="2"/>
      <c r="AG10" s="2"/>
      <c r="AH10" s="2"/>
      <c r="AI10" s="2"/>
      <c r="AJ10" s="2"/>
      <c r="AK10" s="2"/>
      <c r="AL10" s="45">
        <f>データ!$U$6</f>
        <v>5005</v>
      </c>
      <c r="AM10" s="45"/>
      <c r="AN10" s="45"/>
      <c r="AO10" s="45"/>
      <c r="AP10" s="45"/>
      <c r="AQ10" s="45"/>
      <c r="AR10" s="45"/>
      <c r="AS10" s="45"/>
      <c r="AT10" s="46">
        <f>データ!$V$6</f>
        <v>29.9</v>
      </c>
      <c r="AU10" s="47"/>
      <c r="AV10" s="47"/>
      <c r="AW10" s="47"/>
      <c r="AX10" s="47"/>
      <c r="AY10" s="47"/>
      <c r="AZ10" s="47"/>
      <c r="BA10" s="47"/>
      <c r="BB10" s="48">
        <f>データ!$W$6</f>
        <v>167.39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f4fcGB0xTCkLz4S/eVDQkqQzXXzhsh/Hw7GCmzAcK1+Z4Ah4HP+siv0P7PSMdm07odR+vB/x2aPQBihe+3y3wQ==" saltValue="ounUgTV1nyzcsDcXERxC2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74829</v>
      </c>
      <c r="D6" s="20">
        <f t="shared" si="3"/>
        <v>46</v>
      </c>
      <c r="E6" s="20">
        <f t="shared" si="3"/>
        <v>1</v>
      </c>
      <c r="F6" s="20">
        <f t="shared" si="3"/>
        <v>0</v>
      </c>
      <c r="G6" s="20">
        <f t="shared" si="3"/>
        <v>1</v>
      </c>
      <c r="H6" s="20" t="str">
        <f t="shared" si="3"/>
        <v>福島県　矢祭町</v>
      </c>
      <c r="I6" s="20" t="str">
        <f t="shared" si="3"/>
        <v>法適用</v>
      </c>
      <c r="J6" s="20" t="str">
        <f t="shared" si="3"/>
        <v>水道事業</v>
      </c>
      <c r="K6" s="20" t="str">
        <f t="shared" si="3"/>
        <v>末端給水事業</v>
      </c>
      <c r="L6" s="20" t="str">
        <f t="shared" si="3"/>
        <v>A8</v>
      </c>
      <c r="M6" s="20" t="str">
        <f t="shared" si="3"/>
        <v>自治体職員 学術・研究機関出身</v>
      </c>
      <c r="N6" s="21" t="str">
        <f t="shared" si="3"/>
        <v>-</v>
      </c>
      <c r="O6" s="21">
        <f t="shared" si="3"/>
        <v>66.48</v>
      </c>
      <c r="P6" s="21">
        <f t="shared" si="3"/>
        <v>92.29</v>
      </c>
      <c r="Q6" s="21">
        <f t="shared" si="3"/>
        <v>2440</v>
      </c>
      <c r="R6" s="21">
        <f t="shared" si="3"/>
        <v>5481</v>
      </c>
      <c r="S6" s="21">
        <f t="shared" si="3"/>
        <v>118.27</v>
      </c>
      <c r="T6" s="21">
        <f t="shared" si="3"/>
        <v>46.34</v>
      </c>
      <c r="U6" s="21">
        <f t="shared" si="3"/>
        <v>5005</v>
      </c>
      <c r="V6" s="21">
        <f t="shared" si="3"/>
        <v>29.9</v>
      </c>
      <c r="W6" s="21">
        <f t="shared" si="3"/>
        <v>167.39</v>
      </c>
      <c r="X6" s="22">
        <f>IF(X7="",NA(),X7)</f>
        <v>121.5</v>
      </c>
      <c r="Y6" s="22">
        <f t="shared" ref="Y6:AG6" si="4">IF(Y7="",NA(),Y7)</f>
        <v>106.82</v>
      </c>
      <c r="Z6" s="22">
        <f t="shared" si="4"/>
        <v>112.56</v>
      </c>
      <c r="AA6" s="22">
        <f t="shared" si="4"/>
        <v>115</v>
      </c>
      <c r="AB6" s="22">
        <f t="shared" si="4"/>
        <v>104.94</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279.83999999999997</v>
      </c>
      <c r="AU6" s="22">
        <f t="shared" ref="AU6:BC6" si="6">IF(AU7="",NA(),AU7)</f>
        <v>102.09</v>
      </c>
      <c r="AV6" s="22">
        <f t="shared" si="6"/>
        <v>103.67</v>
      </c>
      <c r="AW6" s="22">
        <f t="shared" si="6"/>
        <v>147.84</v>
      </c>
      <c r="AX6" s="22">
        <f t="shared" si="6"/>
        <v>140.74</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1025.76</v>
      </c>
      <c r="BF6" s="22">
        <f t="shared" ref="BF6:BN6" si="7">IF(BF7="",NA(),BF7)</f>
        <v>1049.0999999999999</v>
      </c>
      <c r="BG6" s="22">
        <f t="shared" si="7"/>
        <v>1067.6600000000001</v>
      </c>
      <c r="BH6" s="22">
        <f t="shared" si="7"/>
        <v>1002.06</v>
      </c>
      <c r="BI6" s="22">
        <f t="shared" si="7"/>
        <v>988.59</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87.39</v>
      </c>
      <c r="BQ6" s="22">
        <f t="shared" ref="BQ6:BY6" si="8">IF(BQ7="",NA(),BQ7)</f>
        <v>80.36</v>
      </c>
      <c r="BR6" s="22">
        <f t="shared" si="8"/>
        <v>94.34</v>
      </c>
      <c r="BS6" s="22">
        <f t="shared" si="8"/>
        <v>99.53</v>
      </c>
      <c r="BT6" s="22">
        <f t="shared" si="8"/>
        <v>75.33</v>
      </c>
      <c r="BU6" s="22">
        <f t="shared" si="8"/>
        <v>87.51</v>
      </c>
      <c r="BV6" s="22">
        <f t="shared" si="8"/>
        <v>84.77</v>
      </c>
      <c r="BW6" s="22">
        <f t="shared" si="8"/>
        <v>87.11</v>
      </c>
      <c r="BX6" s="22">
        <f t="shared" si="8"/>
        <v>82.78</v>
      </c>
      <c r="BY6" s="22">
        <f t="shared" si="8"/>
        <v>84.82</v>
      </c>
      <c r="BZ6" s="21" t="str">
        <f>IF(BZ7="","",IF(BZ7="-","【-】","【"&amp;SUBSTITUTE(TEXT(BZ7,"#,##0.00"),"-","△")&amp;"】"))</f>
        <v>【102.35】</v>
      </c>
      <c r="CA6" s="22">
        <f>IF(CA7="",NA(),CA7)</f>
        <v>146.80000000000001</v>
      </c>
      <c r="CB6" s="22">
        <f t="shared" ref="CB6:CJ6" si="9">IF(CB7="",NA(),CB7)</f>
        <v>160.15</v>
      </c>
      <c r="CC6" s="22">
        <f t="shared" si="9"/>
        <v>140.94</v>
      </c>
      <c r="CD6" s="22">
        <f t="shared" si="9"/>
        <v>133.94</v>
      </c>
      <c r="CE6" s="22">
        <f t="shared" si="9"/>
        <v>171.05</v>
      </c>
      <c r="CF6" s="22">
        <f t="shared" si="9"/>
        <v>218.42</v>
      </c>
      <c r="CG6" s="22">
        <f t="shared" si="9"/>
        <v>227.27</v>
      </c>
      <c r="CH6" s="22">
        <f t="shared" si="9"/>
        <v>223.98</v>
      </c>
      <c r="CI6" s="22">
        <f t="shared" si="9"/>
        <v>225.09</v>
      </c>
      <c r="CJ6" s="22">
        <f t="shared" si="9"/>
        <v>224.82</v>
      </c>
      <c r="CK6" s="21" t="str">
        <f>IF(CK7="","",IF(CK7="-","【-】","【"&amp;SUBSTITUTE(TEXT(CK7,"#,##0.00"),"-","△")&amp;"】"))</f>
        <v>【167.74】</v>
      </c>
      <c r="CL6" s="22">
        <f>IF(CL7="",NA(),CL7)</f>
        <v>59.55</v>
      </c>
      <c r="CM6" s="22">
        <f t="shared" ref="CM6:CU6" si="10">IF(CM7="",NA(),CM7)</f>
        <v>61.7</v>
      </c>
      <c r="CN6" s="22">
        <f t="shared" si="10"/>
        <v>62.85</v>
      </c>
      <c r="CO6" s="22">
        <f t="shared" si="10"/>
        <v>64.67</v>
      </c>
      <c r="CP6" s="22">
        <f t="shared" si="10"/>
        <v>61.14</v>
      </c>
      <c r="CQ6" s="22">
        <f t="shared" si="10"/>
        <v>50.24</v>
      </c>
      <c r="CR6" s="22">
        <f t="shared" si="10"/>
        <v>50.29</v>
      </c>
      <c r="CS6" s="22">
        <f t="shared" si="10"/>
        <v>49.64</v>
      </c>
      <c r="CT6" s="22">
        <f t="shared" si="10"/>
        <v>49.38</v>
      </c>
      <c r="CU6" s="22">
        <f t="shared" si="10"/>
        <v>50.09</v>
      </c>
      <c r="CV6" s="21" t="str">
        <f>IF(CV7="","",IF(CV7="-","【-】","【"&amp;SUBSTITUTE(TEXT(CV7,"#,##0.00"),"-","△")&amp;"】"))</f>
        <v>【60.29】</v>
      </c>
      <c r="CW6" s="22">
        <f>IF(CW7="",NA(),CW7)</f>
        <v>72.739999999999995</v>
      </c>
      <c r="CX6" s="22">
        <f t="shared" ref="CX6:DF6" si="11">IF(CX7="",NA(),CX7)</f>
        <v>69.84</v>
      </c>
      <c r="CY6" s="22">
        <f t="shared" si="11"/>
        <v>66.17</v>
      </c>
      <c r="CZ6" s="22">
        <f t="shared" si="11"/>
        <v>65.63</v>
      </c>
      <c r="DA6" s="22">
        <f t="shared" si="11"/>
        <v>71.48</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46.49</v>
      </c>
      <c r="DI6" s="22">
        <f t="shared" ref="DI6:DQ6" si="12">IF(DI7="",NA(),DI7)</f>
        <v>46.45</v>
      </c>
      <c r="DJ6" s="22">
        <f t="shared" si="12"/>
        <v>45.24</v>
      </c>
      <c r="DK6" s="22">
        <f t="shared" si="12"/>
        <v>45.64</v>
      </c>
      <c r="DL6" s="22">
        <f t="shared" si="12"/>
        <v>45.6</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2">
        <f t="shared" ref="EE6:EM6" si="14">IF(EE7="",NA(),EE7)</f>
        <v>1.73</v>
      </c>
      <c r="EF6" s="22">
        <f t="shared" si="14"/>
        <v>1.73</v>
      </c>
      <c r="EG6" s="22">
        <f t="shared" si="14"/>
        <v>0.34</v>
      </c>
      <c r="EH6" s="22">
        <f t="shared" si="14"/>
        <v>0.34</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74829</v>
      </c>
      <c r="D7" s="24">
        <v>46</v>
      </c>
      <c r="E7" s="24">
        <v>1</v>
      </c>
      <c r="F7" s="24">
        <v>0</v>
      </c>
      <c r="G7" s="24">
        <v>1</v>
      </c>
      <c r="H7" s="24" t="s">
        <v>93</v>
      </c>
      <c r="I7" s="24" t="s">
        <v>94</v>
      </c>
      <c r="J7" s="24" t="s">
        <v>95</v>
      </c>
      <c r="K7" s="24" t="s">
        <v>96</v>
      </c>
      <c r="L7" s="24" t="s">
        <v>97</v>
      </c>
      <c r="M7" s="24" t="s">
        <v>98</v>
      </c>
      <c r="N7" s="25" t="s">
        <v>99</v>
      </c>
      <c r="O7" s="25">
        <v>66.48</v>
      </c>
      <c r="P7" s="25">
        <v>92.29</v>
      </c>
      <c r="Q7" s="25">
        <v>2440</v>
      </c>
      <c r="R7" s="25">
        <v>5481</v>
      </c>
      <c r="S7" s="25">
        <v>118.27</v>
      </c>
      <c r="T7" s="25">
        <v>46.34</v>
      </c>
      <c r="U7" s="25">
        <v>5005</v>
      </c>
      <c r="V7" s="25">
        <v>29.9</v>
      </c>
      <c r="W7" s="25">
        <v>167.39</v>
      </c>
      <c r="X7" s="25">
        <v>121.5</v>
      </c>
      <c r="Y7" s="25">
        <v>106.82</v>
      </c>
      <c r="Z7" s="25">
        <v>112.56</v>
      </c>
      <c r="AA7" s="25">
        <v>115</v>
      </c>
      <c r="AB7" s="25">
        <v>104.94</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279.83999999999997</v>
      </c>
      <c r="AU7" s="25">
        <v>102.09</v>
      </c>
      <c r="AV7" s="25">
        <v>103.67</v>
      </c>
      <c r="AW7" s="25">
        <v>147.84</v>
      </c>
      <c r="AX7" s="25">
        <v>140.74</v>
      </c>
      <c r="AY7" s="25">
        <v>293.23</v>
      </c>
      <c r="AZ7" s="25">
        <v>300.14</v>
      </c>
      <c r="BA7" s="25">
        <v>301.04000000000002</v>
      </c>
      <c r="BB7" s="25">
        <v>305.08</v>
      </c>
      <c r="BC7" s="25">
        <v>305.33999999999997</v>
      </c>
      <c r="BD7" s="25">
        <v>261.51</v>
      </c>
      <c r="BE7" s="25">
        <v>1025.76</v>
      </c>
      <c r="BF7" s="25">
        <v>1049.0999999999999</v>
      </c>
      <c r="BG7" s="25">
        <v>1067.6600000000001</v>
      </c>
      <c r="BH7" s="25">
        <v>1002.06</v>
      </c>
      <c r="BI7" s="25">
        <v>988.59</v>
      </c>
      <c r="BJ7" s="25">
        <v>542.29999999999995</v>
      </c>
      <c r="BK7" s="25">
        <v>566.65</v>
      </c>
      <c r="BL7" s="25">
        <v>551.62</v>
      </c>
      <c r="BM7" s="25">
        <v>585.59</v>
      </c>
      <c r="BN7" s="25">
        <v>561.34</v>
      </c>
      <c r="BO7" s="25">
        <v>265.16000000000003</v>
      </c>
      <c r="BP7" s="25">
        <v>87.39</v>
      </c>
      <c r="BQ7" s="25">
        <v>80.36</v>
      </c>
      <c r="BR7" s="25">
        <v>94.34</v>
      </c>
      <c r="BS7" s="25">
        <v>99.53</v>
      </c>
      <c r="BT7" s="25">
        <v>75.33</v>
      </c>
      <c r="BU7" s="25">
        <v>87.51</v>
      </c>
      <c r="BV7" s="25">
        <v>84.77</v>
      </c>
      <c r="BW7" s="25">
        <v>87.11</v>
      </c>
      <c r="BX7" s="25">
        <v>82.78</v>
      </c>
      <c r="BY7" s="25">
        <v>84.82</v>
      </c>
      <c r="BZ7" s="25">
        <v>102.35</v>
      </c>
      <c r="CA7" s="25">
        <v>146.80000000000001</v>
      </c>
      <c r="CB7" s="25">
        <v>160.15</v>
      </c>
      <c r="CC7" s="25">
        <v>140.94</v>
      </c>
      <c r="CD7" s="25">
        <v>133.94</v>
      </c>
      <c r="CE7" s="25">
        <v>171.05</v>
      </c>
      <c r="CF7" s="25">
        <v>218.42</v>
      </c>
      <c r="CG7" s="25">
        <v>227.27</v>
      </c>
      <c r="CH7" s="25">
        <v>223.98</v>
      </c>
      <c r="CI7" s="25">
        <v>225.09</v>
      </c>
      <c r="CJ7" s="25">
        <v>224.82</v>
      </c>
      <c r="CK7" s="25">
        <v>167.74</v>
      </c>
      <c r="CL7" s="25">
        <v>59.55</v>
      </c>
      <c r="CM7" s="25">
        <v>61.7</v>
      </c>
      <c r="CN7" s="25">
        <v>62.85</v>
      </c>
      <c r="CO7" s="25">
        <v>64.67</v>
      </c>
      <c r="CP7" s="25">
        <v>61.14</v>
      </c>
      <c r="CQ7" s="25">
        <v>50.24</v>
      </c>
      <c r="CR7" s="25">
        <v>50.29</v>
      </c>
      <c r="CS7" s="25">
        <v>49.64</v>
      </c>
      <c r="CT7" s="25">
        <v>49.38</v>
      </c>
      <c r="CU7" s="25">
        <v>50.09</v>
      </c>
      <c r="CV7" s="25">
        <v>60.29</v>
      </c>
      <c r="CW7" s="25">
        <v>72.739999999999995</v>
      </c>
      <c r="CX7" s="25">
        <v>69.84</v>
      </c>
      <c r="CY7" s="25">
        <v>66.17</v>
      </c>
      <c r="CZ7" s="25">
        <v>65.63</v>
      </c>
      <c r="DA7" s="25">
        <v>71.48</v>
      </c>
      <c r="DB7" s="25">
        <v>78.650000000000006</v>
      </c>
      <c r="DC7" s="25">
        <v>77.73</v>
      </c>
      <c r="DD7" s="25">
        <v>78.09</v>
      </c>
      <c r="DE7" s="25">
        <v>78.010000000000005</v>
      </c>
      <c r="DF7" s="25">
        <v>77.599999999999994</v>
      </c>
      <c r="DG7" s="25">
        <v>90.12</v>
      </c>
      <c r="DH7" s="25">
        <v>46.49</v>
      </c>
      <c r="DI7" s="25">
        <v>46.45</v>
      </c>
      <c r="DJ7" s="25">
        <v>45.24</v>
      </c>
      <c r="DK7" s="25">
        <v>45.64</v>
      </c>
      <c r="DL7" s="25">
        <v>45.6</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0</v>
      </c>
      <c r="EE7" s="25">
        <v>1.73</v>
      </c>
      <c r="EF7" s="25">
        <v>1.73</v>
      </c>
      <c r="EG7" s="25">
        <v>0.34</v>
      </c>
      <c r="EH7" s="25">
        <v>0.34</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dcterms:created xsi:type="dcterms:W3CDTF">2022-12-01T00:54:16Z</dcterms:created>
  <dcterms:modified xsi:type="dcterms:W3CDTF">2023-01-19T02:21:06Z</dcterms:modified>
  <cp:category/>
</cp:coreProperties>
</file>