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政策財政課\（01　R3以前　政策財政課\R3以前　財政係\財政係\公営企業\令和4年度\01 照会\R5.1.12_【照会_市町村財政課1月27日（金）期限】公営企業に係る経営比較分析表（令和３年度決算）の分析等について\03 回答\"/>
    </mc:Choice>
  </mc:AlternateContent>
  <workbookProtection workbookAlgorithmName="SHA-512" workbookHashValue="lE10tJEv14g1HYBHgQv0+jQKO7UEBOtR4MTtoL6V3kG5FYO4w6w0omet5i5hnkJeZ9OiVTR1zX4uCZ8FWtuxOQ==" workbookSaltValue="6w979waPKx3+pt/DxJCMX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<sst xmlns="http://schemas.openxmlformats.org/spreadsheetml/2006/main" count="228" uniqueCount="114">
  <si>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</si>
  <si>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</si>
  <si>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</si>
  <si>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</si>
  <si>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</si>
  <si>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</si>
  <si>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</si>
  <si>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</si>
  <si>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</si>
  <si>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</si>
  <si>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</si>
  <si>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</si>
  <si>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</si>
  <si>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</si>
  <si>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</si>
  <si>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</si>
  <si>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</si>
  <si>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</si>
  <si>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</si>
  <si>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</si>
  <si>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</si>
  <si>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</si>
  <si>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</si>
  <si>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</si>
  <si>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</si>
  <si>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</si>
  <si>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</si>
  <si>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</si>
  <si>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</si>
  <si>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</si>
  <si>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</si>
  <si>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</si>
  <si>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</si>
  <si>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</si>
  <si>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</si>
  <si>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</si>
  <si>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</si>
  <si>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</si>
  <si>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</si>
  <si>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</si>
  <si>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</si>
  <si>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</si>
  <si>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</si>
  <si>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</si>
  <si>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</si>
  <si>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</si>
  <si>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</si>
  <si>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</si>
  <si>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</si>
  <si>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</si>
  <si>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</si>
  <si>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</si>
  <si>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</si>
  <si>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</si>
  <si>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</si>
  <si>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</si>
  <si>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</si>
  <si>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</si>
  <si>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</si>
  <si>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</si>
  <si>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</si>
  <si>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</si>
  <si>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</si>
  <si>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</si>
  <si>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</si>
  <si>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</si>
  <si>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</si>
  <si>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</si>
  <si>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</si>
  <si>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</si>
  <si>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</si>
  <si>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</si>
  <si>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</si>
  <si>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</si>
  <si>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</si>
  <si>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</si>
  <si>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</si>
  <si>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</si>
  <si>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</si>
  <si>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</si>
  <si>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</si>
  <si>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</si>
  <si>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</si>
  <si>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</si>
  <si>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</si>
  <si>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</si>
  <si>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</si>
  <si>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</si>
  <si>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</si>
  <si>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</si>
  <si>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</si>
  <si>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</si>
  <si>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</si>
  <si>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</si>
  <si>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</si>
  <si>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</si>
  <si>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</si>
  <si>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</si>
  <si>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</si>
  <si>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</si>
  <si>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</si>
  <si>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</si>
  <si>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</si>
  <si>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</si>
  <si>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</si>
  <si>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</si>
  <si>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</si>
  <si>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</si>
  <si>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</si>
  <si>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</si>
  <si>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</si>
  <si>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本町の水道事業は、施設の維持管理と老朽管更新事業等の建設改良を行い、安全で安心な水の安定給水の確保に努めている。
　老朽管更新事業は、既設石綿セメント管の老朽化、経年劣化による漏水等の事故により水道水の安定供給に支障となるため、令和元年度から工事に着手している。
　現状は、高度成長期に整備された老朽化した施設の更新や災害に強い施設整備といった、将来に受け継ぐ取組が必要不可欠であり、これらの事業を実施するためには多額の財源を確保する必要がある。しかし、過疎化と少子高齢化に伴う給水人口の減少等により水道料金の増加が見込めず、厳しい財政状況が続くものと予測される。今後も計画的な維持管理や適切な事業選択などにより、経営の効率化と給水サービスの向上に努める。</t>
    <rPh sb="41" eb="42">
      <t>ミズ</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</si>
  <si>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維持管理費や企業債支払利息等の費用を給水収益や一般会計からの繰入金等の収益で賄えている状況である。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平成29年度から料金改定を実施したことにより、平成30年度に累積欠損金を解消している。
</t>
    </r>
    <r>
      <rPr>
        <b/>
        <sz val="11"/>
        <color theme="1"/>
        <rFont val="ＭＳ ゴシック"/>
        <family val="3"/>
        <charset val="128"/>
      </rPr>
      <t>③流動比率</t>
    </r>
    <r>
      <rPr>
        <sz val="11"/>
        <color theme="1"/>
        <rFont val="ＭＳ ゴシック"/>
        <family val="3"/>
        <charset val="128"/>
      </rPr>
      <t xml:space="preserve">
100％を上回っており、流動資産で流動負債を賄えている。
</t>
    </r>
    <r>
      <rPr>
        <b/>
        <sz val="11"/>
        <color theme="1"/>
        <rFont val="ＭＳ ゴシック"/>
        <family val="3"/>
        <charset val="128"/>
      </rPr>
      <t>④企業債残高対給水収益比率</t>
    </r>
    <r>
      <rPr>
        <sz val="11"/>
        <color theme="1"/>
        <rFont val="ＭＳ ゴシック"/>
        <family val="3"/>
        <charset val="128"/>
      </rPr>
      <t xml:space="preserve">
令和元年度から着手した老朽管更新工事により増加傾向にあったが、返済が進んでおりやや減少した。企業債発行にあたっては後年度負担を考慮し発行額の抑制に努める。
</t>
    </r>
    <r>
      <rPr>
        <b/>
        <sz val="11"/>
        <color theme="1"/>
        <rFont val="ＭＳ ゴシック"/>
        <family val="3"/>
        <charset val="128"/>
      </rPr>
      <t>⑤料金回収率</t>
    </r>
    <r>
      <rPr>
        <sz val="11"/>
        <color theme="1"/>
        <rFont val="ＭＳ ゴシック"/>
        <family val="3"/>
        <charset val="128"/>
      </rPr>
      <t xml:space="preserve">
100％以上の水準を維持しており、維持管理費を給水収益で賄えている。
</t>
    </r>
    <r>
      <rPr>
        <b/>
        <sz val="11"/>
        <color theme="1"/>
        <rFont val="ＭＳ ゴシック"/>
        <family val="3"/>
        <charset val="128"/>
      </rPr>
      <t>⑥給水原価</t>
    </r>
    <r>
      <rPr>
        <sz val="11"/>
        <color theme="1"/>
        <rFont val="ＭＳ ゴシック"/>
        <family val="3"/>
        <charset val="128"/>
      </rPr>
      <t xml:space="preserve">
地理的条件により、広範囲な施設整備が必要であったため、類似団体平均値を上回っている。維持管理費の抑制や投資の効率化に努める。
</t>
    </r>
    <r>
      <rPr>
        <b/>
        <sz val="11"/>
        <color theme="1"/>
        <rFont val="ＭＳ ゴシック"/>
        <family val="3"/>
        <charset val="128"/>
      </rPr>
      <t>⑦施設利用率</t>
    </r>
    <r>
      <rPr>
        <sz val="11"/>
        <color theme="1"/>
        <rFont val="ＭＳ ゴシック"/>
        <family val="3"/>
        <charset val="128"/>
      </rPr>
      <t xml:space="preserve">
類似団体平均値を上回る利用率を維持しており、適切な施設規模となっている。
</t>
    </r>
    <r>
      <rPr>
        <b/>
        <sz val="11"/>
        <color theme="1"/>
        <rFont val="ＭＳ ゴシック"/>
        <family val="3"/>
        <charset val="128"/>
      </rPr>
      <t>⑧有収率</t>
    </r>
    <r>
      <rPr>
        <sz val="11"/>
        <color theme="1"/>
        <rFont val="ＭＳ ゴシック"/>
        <family val="3"/>
        <charset val="128"/>
      </rPr>
      <t xml:space="preserve">
類似団体平均値を下回っており、計画的かつ効率的な老朽管更新事業及び漏水調査等を実施し、有収率の向上に努める。</t>
    </r>
    <rPh sb="122" eb="124">
      <t>ウワマワ</t>
    </rPh>
    <rPh sb="129" eb="133">
      <t>リュウドウシサン</t>
    </rPh>
    <rPh sb="134" eb="138">
      <t>リュウドウフサイ</t>
    </rPh>
    <rPh sb="139" eb="140">
      <t>マカナ</t>
    </rPh>
    <rPh sb="183" eb="185">
      <t>ケイコウ</t>
    </rPh>
    <rPh sb="191" eb="193">
      <t>ヘンサイ</t>
    </rPh>
    <rPh sb="194" eb="195">
      <t>スス</t>
    </rPh>
    <rPh sb="249" eb="251">
      <t>イジョウ</t>
    </rPh>
    <rPh sb="252" eb="254">
      <t>スイジュン</t>
    </rPh>
    <rPh sb="255" eb="257">
      <t>イジ</t>
    </rPh>
    <rPh sb="262" eb="267">
      <t>イジカンリヒ</t>
    </rPh>
    <rPh sb="268" eb="272">
      <t>キュウスイシュウエキ</t>
    </rPh>
    <rPh sb="273" eb="274">
      <t>マカナ</t>
    </rPh>
    <rPh sb="337" eb="339">
      <t>トウシ</t>
    </rPh>
    <rPh sb="340" eb="343">
      <t>コウリツカ</t>
    </rPh>
    <rPh sb="344" eb="345">
      <t>ツト</t>
    </rPh>
    <rPh sb="398" eb="405">
      <t>ルイジダンタイヘイキンチ</t>
    </rPh>
    <rPh sb="406" eb="408">
      <t>シタマワ</t>
    </rPh>
    <rPh sb="413" eb="416">
      <t>ケイカクテキ</t>
    </rPh>
    <rPh sb="418" eb="421">
      <t>コウリツテキ</t>
    </rPh>
    <rPh sb="445" eb="447">
      <t>コウジョウ</t>
    </rPh>
    <rPh sb="448" eb="449">
      <t>ツト</t>
    </rPh>
    <phoneticPr fontId="4"/>
  </si>
  <si>
    <r>
      <rPr>
        <b/>
        <sz val="11"/>
        <color theme="1"/>
        <rFont val="ＭＳ ゴシック"/>
        <family val="3"/>
        <charset val="128"/>
      </rPr>
      <t>①有形固定資産減価償却率</t>
    </r>
    <r>
      <rPr>
        <sz val="11"/>
        <color theme="1"/>
        <rFont val="ＭＳ ゴシック"/>
        <family val="3"/>
        <charset val="128"/>
      </rPr>
      <t xml:space="preserve">
償却率が上昇しており、施設の老朽化が進んでいることから、引き続き老朽管の更新を進めていく必要がある。
</t>
    </r>
    <r>
      <rPr>
        <b/>
        <sz val="11"/>
        <color theme="1"/>
        <rFont val="ＭＳ ゴシック"/>
        <family val="3"/>
        <charset val="128"/>
      </rPr>
      <t>②管路経年化率</t>
    </r>
    <r>
      <rPr>
        <sz val="11"/>
        <color theme="1"/>
        <rFont val="ＭＳ ゴシック"/>
        <family val="3"/>
        <charset val="128"/>
      </rPr>
      <t xml:space="preserve">
法定耐用年数を超えた管路延長の割合が類似団体平均値を下回っている。老朽管の更新工事等を計画的に進めるとともに、適切な維持修繕に努める。
</t>
    </r>
    <r>
      <rPr>
        <b/>
        <sz val="11"/>
        <color theme="1"/>
        <rFont val="ＭＳ ゴシック"/>
        <family val="3"/>
        <charset val="128"/>
      </rPr>
      <t>③管路更新率</t>
    </r>
    <r>
      <rPr>
        <sz val="11"/>
        <color theme="1"/>
        <rFont val="ＭＳ ゴシック"/>
        <family val="3"/>
        <charset val="128"/>
      </rPr>
      <t xml:space="preserve">
計画的に管路更新を行っており、更新率は上昇している。</t>
    </r>
    <rPh sb="41" eb="42">
      <t>ヒ</t>
    </rPh>
    <rPh sb="43" eb="44">
      <t>ツヅ</t>
    </rPh>
    <rPh sb="45" eb="48">
      <t>ロウキュウカン</t>
    </rPh>
    <rPh sb="49" eb="51">
      <t>コウシン</t>
    </rPh>
    <rPh sb="52" eb="53">
      <t>スス</t>
    </rPh>
    <rPh sb="57" eb="59">
      <t>ヒツヨウ</t>
    </rPh>
    <rPh sb="119" eb="120">
      <t>スス</t>
    </rPh>
    <rPh sb="127" eb="129">
      <t>テキセツ</t>
    </rPh>
    <rPh sb="130" eb="134">
      <t>イジシュウゼン</t>
    </rPh>
    <rPh sb="135" eb="136">
      <t>ツト</t>
    </rPh>
    <rPh sb="147" eb="150">
      <t>ケイカクテキ</t>
    </rPh>
    <rPh sb="151" eb="155">
      <t>カンロコウシン</t>
    </rPh>
    <rPh sb="156" eb="157">
      <t>オコナ</t>
    </rPh>
    <rPh sb="162" eb="165">
      <t>コウシンリツ</t>
    </rPh>
    <rPh sb="166" eb="168">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</si>
</sst>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0.21</c:v>
                </c:pt>
                <c:pt idx="3" formatCode="#,##0.00;&quot;△&quot;#,##0.00;&quot;-&quot;">
                  <c:v>0.34</c:v>
                </c:pt>
                <c:pt idx="4" formatCode="#,##0.00;&quot;△&quot;#,##0.00;&quot;-&quot;">
                  <c:v>0.45</c:v>
                </c:pt>
              </c:numCache>
            </c:numRef>
          </c:val>
          <c:extLst xmlns:c16r2="http://schemas.microsoft.com/office/drawing/2015/06/chart">
            <c:ext xmlns:c16="http://schemas.microsoft.com/office/drawing/2014/chart" uri="{C3380CC4-5D6E-409C-BE32-E72D297353CC}">
              <c16:uniqueId val="{00000000-4CFD-4176-9847-D6C31E6EDA8C}"/>
            </c:ext>
          </c:extLst>
        </c:ser>
        <c:dLbls>
          <c:showLegendKey val="0"/>
          <c:showVal val="0"/>
          <c:showCatName val="0"/>
          <c:showSerName val="0"/>
          <c:showPercent val="0"/>
          <c:showBubbleSize val="0"/>
        </c:dLbls>
        <c:gapWidth val="150"/>
        <c:axId val="350887312"/>
        <c:axId val="35244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xmlns:c16r2="http://schemas.microsoft.com/office/drawing/2015/06/chart">
            <c:ext xmlns:c16="http://schemas.microsoft.com/office/drawing/2014/chart" uri="{C3380CC4-5D6E-409C-BE32-E72D297353CC}">
              <c16:uniqueId val="{00000001-4CFD-4176-9847-D6C31E6EDA8C}"/>
            </c:ext>
          </c:extLst>
        </c:ser>
        <c:dLbls>
          <c:showLegendKey val="0"/>
          <c:showVal val="0"/>
          <c:showCatName val="0"/>
          <c:showSerName val="0"/>
          <c:showPercent val="0"/>
          <c:showBubbleSize val="0"/>
        </c:dLbls>
        <c:marker val="1"/>
        <c:smooth val="0"/>
        <c:axId val="350887312"/>
        <c:axId val="352446440"/>
      </c:lineChart>
      <c:dateAx>
        <c:axId val="350887312"/>
        <c:scaling>
          <c:orientation val="minMax"/>
        </c:scaling>
        <c:delete val="1"/>
        <c:axPos val="b"/>
        <c:numFmt formatCode="&quot;H&quot;yy" sourceLinked="1"/>
        <c:majorTickMark val="none"/>
        <c:minorTickMark val="none"/>
        <c:tickLblPos val="none"/>
        <c:crossAx val="352446440"/>
        <c:crosses val="autoZero"/>
        <c:auto val="1"/>
        <c:lblOffset val="100"/>
        <c:baseTimeUnit val="years"/>
      </c:dateAx>
      <c:valAx>
        <c:axId val="35244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88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78.239999999999995</c:v>
                </c:pt>
                <c:pt idx="1">
                  <c:v>77.64</c:v>
                </c:pt>
                <c:pt idx="2">
                  <c:v>76.77</c:v>
                </c:pt>
                <c:pt idx="3">
                  <c:v>75</c:v>
                </c:pt>
                <c:pt idx="4">
                  <c:v>76.98</c:v>
                </c:pt>
              </c:numCache>
            </c:numRef>
          </c:val>
          <c:extLst xmlns:c16r2="http://schemas.microsoft.com/office/drawing/2015/06/chart">
            <c:ext xmlns:c16="http://schemas.microsoft.com/office/drawing/2014/chart" uri="{C3380CC4-5D6E-409C-BE32-E72D297353CC}">
              <c16:uniqueId val="{00000000-BF0D-445F-BBA6-9C14D2127DE4}"/>
            </c:ext>
          </c:extLst>
        </c:ser>
        <c:dLbls>
          <c:showLegendKey val="0"/>
          <c:showVal val="0"/>
          <c:showCatName val="0"/>
          <c:showSerName val="0"/>
          <c:showPercent val="0"/>
          <c:showBubbleSize val="0"/>
        </c:dLbls>
        <c:gapWidth val="150"/>
        <c:axId val="352312048"/>
        <c:axId val="35269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xmlns:c16r2="http://schemas.microsoft.com/office/drawing/2015/06/chart">
            <c:ext xmlns:c16="http://schemas.microsoft.com/office/drawing/2014/chart" uri="{C3380CC4-5D6E-409C-BE32-E72D297353CC}">
              <c16:uniqueId val="{00000001-BF0D-445F-BBA6-9C14D2127DE4}"/>
            </c:ext>
          </c:extLst>
        </c:ser>
        <c:dLbls>
          <c:showLegendKey val="0"/>
          <c:showVal val="0"/>
          <c:showCatName val="0"/>
          <c:showSerName val="0"/>
          <c:showPercent val="0"/>
          <c:showBubbleSize val="0"/>
        </c:dLbls>
        <c:marker val="1"/>
        <c:smooth val="0"/>
        <c:axId val="352312048"/>
        <c:axId val="352695392"/>
      </c:lineChart>
      <c:dateAx>
        <c:axId val="352312048"/>
        <c:scaling>
          <c:orientation val="minMax"/>
        </c:scaling>
        <c:delete val="1"/>
        <c:axPos val="b"/>
        <c:numFmt formatCode="&quot;H&quot;yy" sourceLinked="1"/>
        <c:majorTickMark val="none"/>
        <c:minorTickMark val="none"/>
        <c:tickLblPos val="none"/>
        <c:crossAx val="352695392"/>
        <c:crosses val="autoZero"/>
        <c:auto val="1"/>
        <c:lblOffset val="100"/>
        <c:baseTimeUnit val="years"/>
      </c:dateAx>
      <c:valAx>
        <c:axId val="3526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1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76.8</c:v>
                </c:pt>
                <c:pt idx="1">
                  <c:v>76.61</c:v>
                </c:pt>
                <c:pt idx="2">
                  <c:v>76.290000000000006</c:v>
                </c:pt>
                <c:pt idx="3">
                  <c:v>80.47</c:v>
                </c:pt>
                <c:pt idx="4">
                  <c:v>76.010000000000005</c:v>
                </c:pt>
              </c:numCache>
            </c:numRef>
          </c:val>
          <c:extLst xmlns:c16r2="http://schemas.microsoft.com/office/drawing/2015/06/chart">
            <c:ext xmlns:c16="http://schemas.microsoft.com/office/drawing/2014/chart" uri="{C3380CC4-5D6E-409C-BE32-E72D297353CC}">
              <c16:uniqueId val="{00000000-42D7-4704-A8AD-889E9BA446AE}"/>
            </c:ext>
          </c:extLst>
        </c:ser>
        <c:dLbls>
          <c:showLegendKey val="0"/>
          <c:showVal val="0"/>
          <c:showCatName val="0"/>
          <c:showSerName val="0"/>
          <c:showPercent val="0"/>
          <c:showBubbleSize val="0"/>
        </c:dLbls>
        <c:gapWidth val="150"/>
        <c:axId val="352695784"/>
        <c:axId val="35269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xmlns:c16r2="http://schemas.microsoft.com/office/drawing/2015/06/chart">
            <c:ext xmlns:c16="http://schemas.microsoft.com/office/drawing/2014/chart" uri="{C3380CC4-5D6E-409C-BE32-E72D297353CC}">
              <c16:uniqueId val="{00000001-42D7-4704-A8AD-889E9BA446AE}"/>
            </c:ext>
          </c:extLst>
        </c:ser>
        <c:dLbls>
          <c:showLegendKey val="0"/>
          <c:showVal val="0"/>
          <c:showCatName val="0"/>
          <c:showSerName val="0"/>
          <c:showPercent val="0"/>
          <c:showBubbleSize val="0"/>
        </c:dLbls>
        <c:marker val="1"/>
        <c:smooth val="0"/>
        <c:axId val="352695784"/>
        <c:axId val="352696568"/>
      </c:lineChart>
      <c:dateAx>
        <c:axId val="352695784"/>
        <c:scaling>
          <c:orientation val="minMax"/>
        </c:scaling>
        <c:delete val="1"/>
        <c:axPos val="b"/>
        <c:numFmt formatCode="&quot;H&quot;yy" sourceLinked="1"/>
        <c:majorTickMark val="none"/>
        <c:minorTickMark val="none"/>
        <c:tickLblPos val="none"/>
        <c:crossAx val="352696568"/>
        <c:crosses val="autoZero"/>
        <c:auto val="1"/>
        <c:lblOffset val="100"/>
        <c:baseTimeUnit val="years"/>
      </c:dateAx>
      <c:valAx>
        <c:axId val="35269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9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115.99</c:v>
                </c:pt>
                <c:pt idx="1">
                  <c:v>112.23</c:v>
                </c:pt>
                <c:pt idx="2">
                  <c:v>118.64</c:v>
                </c:pt>
                <c:pt idx="3">
                  <c:v>119.44</c:v>
                </c:pt>
                <c:pt idx="4">
                  <c:v>120.26</c:v>
                </c:pt>
              </c:numCache>
            </c:numRef>
          </c:val>
          <c:extLst xmlns:c16r2="http://schemas.microsoft.com/office/drawing/2015/06/chart">
            <c:ext xmlns:c16="http://schemas.microsoft.com/office/drawing/2014/chart" uri="{C3380CC4-5D6E-409C-BE32-E72D297353CC}">
              <c16:uniqueId val="{00000000-F353-4E33-A425-7E418D4D44C4}"/>
            </c:ext>
          </c:extLst>
        </c:ser>
        <c:dLbls>
          <c:showLegendKey val="0"/>
          <c:showVal val="0"/>
          <c:showCatName val="0"/>
          <c:showSerName val="0"/>
          <c:showPercent val="0"/>
          <c:showBubbleSize val="0"/>
        </c:dLbls>
        <c:gapWidth val="150"/>
        <c:axId val="352480872"/>
        <c:axId val="3525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xmlns:c16r2="http://schemas.microsoft.com/office/drawing/2015/06/chart">
            <c:ext xmlns:c16="http://schemas.microsoft.com/office/drawing/2014/chart" uri="{C3380CC4-5D6E-409C-BE32-E72D297353CC}">
              <c16:uniqueId val="{00000001-F353-4E33-A425-7E418D4D44C4}"/>
            </c:ext>
          </c:extLst>
        </c:ser>
        <c:dLbls>
          <c:showLegendKey val="0"/>
          <c:showVal val="0"/>
          <c:showCatName val="0"/>
          <c:showSerName val="0"/>
          <c:showPercent val="0"/>
          <c:showBubbleSize val="0"/>
        </c:dLbls>
        <c:marker val="1"/>
        <c:smooth val="0"/>
        <c:axId val="352480872"/>
        <c:axId val="352500448"/>
      </c:lineChart>
      <c:dateAx>
        <c:axId val="352480872"/>
        <c:scaling>
          <c:orientation val="minMax"/>
        </c:scaling>
        <c:delete val="1"/>
        <c:axPos val="b"/>
        <c:numFmt formatCode="&quot;H&quot;yy" sourceLinked="1"/>
        <c:majorTickMark val="none"/>
        <c:minorTickMark val="none"/>
        <c:tickLblPos val="none"/>
        <c:crossAx val="352500448"/>
        <c:crosses val="autoZero"/>
        <c:auto val="1"/>
        <c:lblOffset val="100"/>
        <c:baseTimeUnit val="years"/>
      </c:dateAx>
      <c:valAx>
        <c:axId val="352500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248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51.08</c:v>
                </c:pt>
                <c:pt idx="1">
                  <c:v>52.97</c:v>
                </c:pt>
                <c:pt idx="2">
                  <c:v>54.54</c:v>
                </c:pt>
                <c:pt idx="3">
                  <c:v>55.66</c:v>
                </c:pt>
                <c:pt idx="4">
                  <c:v>56.72</c:v>
                </c:pt>
              </c:numCache>
            </c:numRef>
          </c:val>
          <c:extLst xmlns:c16r2="http://schemas.microsoft.com/office/drawing/2015/06/chart">
            <c:ext xmlns:c16="http://schemas.microsoft.com/office/drawing/2014/chart" uri="{C3380CC4-5D6E-409C-BE32-E72D297353CC}">
              <c16:uniqueId val="{00000000-8044-4677-B025-2FF3D937DF38}"/>
            </c:ext>
          </c:extLst>
        </c:ser>
        <c:dLbls>
          <c:showLegendKey val="0"/>
          <c:showVal val="0"/>
          <c:showCatName val="0"/>
          <c:showSerName val="0"/>
          <c:showPercent val="0"/>
          <c:showBubbleSize val="0"/>
        </c:dLbls>
        <c:gapWidth val="150"/>
        <c:axId val="352172784"/>
        <c:axId val="35217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xmlns:c16r2="http://schemas.microsoft.com/office/drawing/2015/06/chart">
            <c:ext xmlns:c16="http://schemas.microsoft.com/office/drawing/2014/chart" uri="{C3380CC4-5D6E-409C-BE32-E72D297353CC}">
              <c16:uniqueId val="{00000001-8044-4677-B025-2FF3D937DF38}"/>
            </c:ext>
          </c:extLst>
        </c:ser>
        <c:dLbls>
          <c:showLegendKey val="0"/>
          <c:showVal val="0"/>
          <c:showCatName val="0"/>
          <c:showSerName val="0"/>
          <c:showPercent val="0"/>
          <c:showBubbleSize val="0"/>
        </c:dLbls>
        <c:marker val="1"/>
        <c:smooth val="0"/>
        <c:axId val="352172784"/>
        <c:axId val="352171608"/>
      </c:lineChart>
      <c:dateAx>
        <c:axId val="352172784"/>
        <c:scaling>
          <c:orientation val="minMax"/>
        </c:scaling>
        <c:delete val="1"/>
        <c:axPos val="b"/>
        <c:numFmt formatCode="&quot;H&quot;yy" sourceLinked="1"/>
        <c:majorTickMark val="none"/>
        <c:minorTickMark val="none"/>
        <c:tickLblPos val="none"/>
        <c:crossAx val="352171608"/>
        <c:crosses val="autoZero"/>
        <c:auto val="1"/>
        <c:lblOffset val="100"/>
        <c:baseTimeUnit val="years"/>
      </c:dateAx>
      <c:valAx>
        <c:axId val="35217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7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formatCode="#,##0.00;&quot;△&quot;#,##0.00;&quot;-&quot;">
                  <c:v>15.68</c:v>
                </c:pt>
                <c:pt idx="3" formatCode="#,##0.00;&quot;△&quot;#,##0.00;&quot;-&quot;">
                  <c:v>15.04</c:v>
                </c:pt>
                <c:pt idx="4" formatCode="#,##0.00;&quot;△&quot;#,##0.00;&quot;-&quot;">
                  <c:v>14.71</c:v>
                </c:pt>
              </c:numCache>
            </c:numRef>
          </c:val>
          <c:extLst xmlns:c16r2="http://schemas.microsoft.com/office/drawing/2015/06/chart">
            <c:ext xmlns:c16="http://schemas.microsoft.com/office/drawing/2014/chart" uri="{C3380CC4-5D6E-409C-BE32-E72D297353CC}">
              <c16:uniqueId val="{00000000-BF26-4F5A-BC28-DB2852435C03}"/>
            </c:ext>
          </c:extLst>
        </c:ser>
        <c:dLbls>
          <c:showLegendKey val="0"/>
          <c:showVal val="0"/>
          <c:showCatName val="0"/>
          <c:showSerName val="0"/>
          <c:showPercent val="0"/>
          <c:showBubbleSize val="0"/>
        </c:dLbls>
        <c:gapWidth val="150"/>
        <c:axId val="352170432"/>
        <c:axId val="35217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xmlns:c16r2="http://schemas.microsoft.com/office/drawing/2015/06/chart">
            <c:ext xmlns:c16="http://schemas.microsoft.com/office/drawing/2014/chart" uri="{C3380CC4-5D6E-409C-BE32-E72D297353CC}">
              <c16:uniqueId val="{00000001-BF26-4F5A-BC28-DB2852435C03}"/>
            </c:ext>
          </c:extLst>
        </c:ser>
        <c:dLbls>
          <c:showLegendKey val="0"/>
          <c:showVal val="0"/>
          <c:showCatName val="0"/>
          <c:showSerName val="0"/>
          <c:showPercent val="0"/>
          <c:showBubbleSize val="0"/>
        </c:dLbls>
        <c:marker val="1"/>
        <c:smooth val="0"/>
        <c:axId val="352170432"/>
        <c:axId val="352170824"/>
      </c:lineChart>
      <c:dateAx>
        <c:axId val="352170432"/>
        <c:scaling>
          <c:orientation val="minMax"/>
        </c:scaling>
        <c:delete val="1"/>
        <c:axPos val="b"/>
        <c:numFmt formatCode="&quot;H&quot;yy" sourceLinked="1"/>
        <c:majorTickMark val="none"/>
        <c:minorTickMark val="none"/>
        <c:tickLblPos val="none"/>
        <c:crossAx val="352170824"/>
        <c:crosses val="autoZero"/>
        <c:auto val="1"/>
        <c:lblOffset val="100"/>
        <c:baseTimeUnit val="years"/>
      </c:dateAx>
      <c:valAx>
        <c:axId val="35217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2.4900000000000002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60-436A-9320-CA9819981BD1}"/>
            </c:ext>
          </c:extLst>
        </c:ser>
        <c:dLbls>
          <c:showLegendKey val="0"/>
          <c:showVal val="0"/>
          <c:showCatName val="0"/>
          <c:showSerName val="0"/>
          <c:showPercent val="0"/>
          <c:showBubbleSize val="0"/>
        </c:dLbls>
        <c:gapWidth val="150"/>
        <c:axId val="352173176"/>
        <c:axId val="35231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xmlns:c16r2="http://schemas.microsoft.com/office/drawing/2015/06/chart">
            <c:ext xmlns:c16="http://schemas.microsoft.com/office/drawing/2014/chart" uri="{C3380CC4-5D6E-409C-BE32-E72D297353CC}">
              <c16:uniqueId val="{00000001-CE60-436A-9320-CA9819981BD1}"/>
            </c:ext>
          </c:extLst>
        </c:ser>
        <c:dLbls>
          <c:showLegendKey val="0"/>
          <c:showVal val="0"/>
          <c:showCatName val="0"/>
          <c:showSerName val="0"/>
          <c:showPercent val="0"/>
          <c:showBubbleSize val="0"/>
        </c:dLbls>
        <c:marker val="1"/>
        <c:smooth val="0"/>
        <c:axId val="352173176"/>
        <c:axId val="352311656"/>
      </c:lineChart>
      <c:dateAx>
        <c:axId val="352173176"/>
        <c:scaling>
          <c:orientation val="minMax"/>
        </c:scaling>
        <c:delete val="1"/>
        <c:axPos val="b"/>
        <c:numFmt formatCode="&quot;H&quot;yy" sourceLinked="1"/>
        <c:majorTickMark val="none"/>
        <c:minorTickMark val="none"/>
        <c:tickLblPos val="none"/>
        <c:crossAx val="352311656"/>
        <c:crosses val="autoZero"/>
        <c:auto val="1"/>
        <c:lblOffset val="100"/>
        <c:baseTimeUnit val="years"/>
      </c:dateAx>
      <c:valAx>
        <c:axId val="352311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217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132.55000000000001</c:v>
                </c:pt>
                <c:pt idx="1">
                  <c:v>159.15</c:v>
                </c:pt>
                <c:pt idx="2">
                  <c:v>215.02</c:v>
                </c:pt>
                <c:pt idx="3">
                  <c:v>259.32</c:v>
                </c:pt>
                <c:pt idx="4">
                  <c:v>345.03</c:v>
                </c:pt>
              </c:numCache>
            </c:numRef>
          </c:val>
          <c:extLst xmlns:c16r2="http://schemas.microsoft.com/office/drawing/2015/06/chart">
            <c:ext xmlns:c16="http://schemas.microsoft.com/office/drawing/2014/chart" uri="{C3380CC4-5D6E-409C-BE32-E72D297353CC}">
              <c16:uniqueId val="{00000000-C7AA-4BFE-8737-B20CF60DBCE0}"/>
            </c:ext>
          </c:extLst>
        </c:ser>
        <c:dLbls>
          <c:showLegendKey val="0"/>
          <c:showVal val="0"/>
          <c:showCatName val="0"/>
          <c:showSerName val="0"/>
          <c:showPercent val="0"/>
          <c:showBubbleSize val="0"/>
        </c:dLbls>
        <c:gapWidth val="150"/>
        <c:axId val="352312440"/>
        <c:axId val="35231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xmlns:c16r2="http://schemas.microsoft.com/office/drawing/2015/06/chart">
            <c:ext xmlns:c16="http://schemas.microsoft.com/office/drawing/2014/chart" uri="{C3380CC4-5D6E-409C-BE32-E72D297353CC}">
              <c16:uniqueId val="{00000001-C7AA-4BFE-8737-B20CF60DBCE0}"/>
            </c:ext>
          </c:extLst>
        </c:ser>
        <c:dLbls>
          <c:showLegendKey val="0"/>
          <c:showVal val="0"/>
          <c:showCatName val="0"/>
          <c:showSerName val="0"/>
          <c:showPercent val="0"/>
          <c:showBubbleSize val="0"/>
        </c:dLbls>
        <c:marker val="1"/>
        <c:smooth val="0"/>
        <c:axId val="352312440"/>
        <c:axId val="352314008"/>
      </c:lineChart>
      <c:dateAx>
        <c:axId val="352312440"/>
        <c:scaling>
          <c:orientation val="minMax"/>
        </c:scaling>
        <c:delete val="1"/>
        <c:axPos val="b"/>
        <c:numFmt formatCode="&quot;H&quot;yy" sourceLinked="1"/>
        <c:majorTickMark val="none"/>
        <c:minorTickMark val="none"/>
        <c:tickLblPos val="none"/>
        <c:crossAx val="352314008"/>
        <c:crosses val="autoZero"/>
        <c:auto val="1"/>
        <c:lblOffset val="100"/>
        <c:baseTimeUnit val="years"/>
      </c:dateAx>
      <c:valAx>
        <c:axId val="352314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231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296.68</c:v>
                </c:pt>
                <c:pt idx="1">
                  <c:v>248.81</c:v>
                </c:pt>
                <c:pt idx="2">
                  <c:v>220.48</c:v>
                </c:pt>
                <c:pt idx="3">
                  <c:v>222.34</c:v>
                </c:pt>
                <c:pt idx="4">
                  <c:v>203.6</c:v>
                </c:pt>
              </c:numCache>
            </c:numRef>
          </c:val>
          <c:extLst xmlns:c16r2="http://schemas.microsoft.com/office/drawing/2015/06/chart">
            <c:ext xmlns:c16="http://schemas.microsoft.com/office/drawing/2014/chart" uri="{C3380CC4-5D6E-409C-BE32-E72D297353CC}">
              <c16:uniqueId val="{00000000-7948-4302-9BBD-3D8C991EF013}"/>
            </c:ext>
          </c:extLst>
        </c:ser>
        <c:dLbls>
          <c:showLegendKey val="0"/>
          <c:showVal val="0"/>
          <c:showCatName val="0"/>
          <c:showSerName val="0"/>
          <c:showPercent val="0"/>
          <c:showBubbleSize val="0"/>
        </c:dLbls>
        <c:gapWidth val="150"/>
        <c:axId val="352316752"/>
        <c:axId val="35231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xmlns:c16r2="http://schemas.microsoft.com/office/drawing/2015/06/chart">
            <c:ext xmlns:c16="http://schemas.microsoft.com/office/drawing/2014/chart" uri="{C3380CC4-5D6E-409C-BE32-E72D297353CC}">
              <c16:uniqueId val="{00000001-7948-4302-9BBD-3D8C991EF013}"/>
            </c:ext>
          </c:extLst>
        </c:ser>
        <c:dLbls>
          <c:showLegendKey val="0"/>
          <c:showVal val="0"/>
          <c:showCatName val="0"/>
          <c:showSerName val="0"/>
          <c:showPercent val="0"/>
          <c:showBubbleSize val="0"/>
        </c:dLbls>
        <c:marker val="1"/>
        <c:smooth val="0"/>
        <c:axId val="352316752"/>
        <c:axId val="352315968"/>
      </c:lineChart>
      <c:dateAx>
        <c:axId val="352316752"/>
        <c:scaling>
          <c:orientation val="minMax"/>
        </c:scaling>
        <c:delete val="1"/>
        <c:axPos val="b"/>
        <c:numFmt formatCode="&quot;H&quot;yy" sourceLinked="1"/>
        <c:majorTickMark val="none"/>
        <c:minorTickMark val="none"/>
        <c:tickLblPos val="none"/>
        <c:crossAx val="352315968"/>
        <c:crosses val="autoZero"/>
        <c:auto val="1"/>
        <c:lblOffset val="100"/>
        <c:baseTimeUnit val="years"/>
      </c:dateAx>
      <c:valAx>
        <c:axId val="35231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231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105.23</c:v>
                </c:pt>
                <c:pt idx="1">
                  <c:v>106.13</c:v>
                </c:pt>
                <c:pt idx="2">
                  <c:v>114.46</c:v>
                </c:pt>
                <c:pt idx="3">
                  <c:v>101.47</c:v>
                </c:pt>
                <c:pt idx="4">
                  <c:v>102.73</c:v>
                </c:pt>
              </c:numCache>
            </c:numRef>
          </c:val>
          <c:extLst xmlns:c16r2="http://schemas.microsoft.com/office/drawing/2015/06/chart">
            <c:ext xmlns:c16="http://schemas.microsoft.com/office/drawing/2014/chart" uri="{C3380CC4-5D6E-409C-BE32-E72D297353CC}">
              <c16:uniqueId val="{00000000-A7CF-4E5C-A62E-3BE669AF7A8E}"/>
            </c:ext>
          </c:extLst>
        </c:ser>
        <c:dLbls>
          <c:showLegendKey val="0"/>
          <c:showVal val="0"/>
          <c:showCatName val="0"/>
          <c:showSerName val="0"/>
          <c:showPercent val="0"/>
          <c:showBubbleSize val="0"/>
        </c:dLbls>
        <c:gapWidth val="150"/>
        <c:axId val="352312832"/>
        <c:axId val="35231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xmlns:c16r2="http://schemas.microsoft.com/office/drawing/2015/06/chart">
            <c:ext xmlns:c16="http://schemas.microsoft.com/office/drawing/2014/chart" uri="{C3380CC4-5D6E-409C-BE32-E72D297353CC}">
              <c16:uniqueId val="{00000001-A7CF-4E5C-A62E-3BE669AF7A8E}"/>
            </c:ext>
          </c:extLst>
        </c:ser>
        <c:dLbls>
          <c:showLegendKey val="0"/>
          <c:showVal val="0"/>
          <c:showCatName val="0"/>
          <c:showSerName val="0"/>
          <c:showPercent val="0"/>
          <c:showBubbleSize val="0"/>
        </c:dLbls>
        <c:marker val="1"/>
        <c:smooth val="0"/>
        <c:axId val="352312832"/>
        <c:axId val="352313224"/>
      </c:lineChart>
      <c:dateAx>
        <c:axId val="352312832"/>
        <c:scaling>
          <c:orientation val="minMax"/>
        </c:scaling>
        <c:delete val="1"/>
        <c:axPos val="b"/>
        <c:numFmt formatCode="&quot;H&quot;yy" sourceLinked="1"/>
        <c:majorTickMark val="none"/>
        <c:minorTickMark val="none"/>
        <c:tickLblPos val="none"/>
        <c:crossAx val="352313224"/>
        <c:crosses val="autoZero"/>
        <c:auto val="1"/>
        <c:lblOffset val="100"/>
        <c:baseTimeUnit val="years"/>
      </c:dateAx>
      <c:valAx>
        <c:axId val="35231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232.76</c:v>
                </c:pt>
                <c:pt idx="1">
                  <c:v>236.89</c:v>
                </c:pt>
                <c:pt idx="2">
                  <c:v>219.37</c:v>
                </c:pt>
                <c:pt idx="3">
                  <c:v>213.2</c:v>
                </c:pt>
                <c:pt idx="4">
                  <c:v>220.82</c:v>
                </c:pt>
              </c:numCache>
            </c:numRef>
          </c:val>
          <c:extLst xmlns:c16r2="http://schemas.microsoft.com/office/drawing/2015/06/chart">
            <c:ext xmlns:c16="http://schemas.microsoft.com/office/drawing/2014/chart" uri="{C3380CC4-5D6E-409C-BE32-E72D297353CC}">
              <c16:uniqueId val="{00000000-BBAC-4DBE-B04A-574E5CDD0E34}"/>
            </c:ext>
          </c:extLst>
        </c:ser>
        <c:dLbls>
          <c:showLegendKey val="0"/>
          <c:showVal val="0"/>
          <c:showCatName val="0"/>
          <c:showSerName val="0"/>
          <c:showPercent val="0"/>
          <c:showBubbleSize val="0"/>
        </c:dLbls>
        <c:gapWidth val="150"/>
        <c:axId val="352310480"/>
        <c:axId val="35231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xmlns:c16r2="http://schemas.microsoft.com/office/drawing/2015/06/chart">
            <c:ext xmlns:c16="http://schemas.microsoft.com/office/drawing/2014/chart" uri="{C3380CC4-5D6E-409C-BE32-E72D297353CC}">
              <c16:uniqueId val="{00000001-BBAC-4DBE-B04A-574E5CDD0E34}"/>
            </c:ext>
          </c:extLst>
        </c:ser>
        <c:dLbls>
          <c:showLegendKey val="0"/>
          <c:showVal val="0"/>
          <c:showCatName val="0"/>
          <c:showSerName val="0"/>
          <c:showPercent val="0"/>
          <c:showBubbleSize val="0"/>
        </c:dLbls>
        <c:marker val="1"/>
        <c:smooth val="0"/>
        <c:axId val="352310480"/>
        <c:axId val="352313616"/>
      </c:lineChart>
      <c:dateAx>
        <c:axId val="352310480"/>
        <c:scaling>
          <c:orientation val="minMax"/>
        </c:scaling>
        <c:delete val="1"/>
        <c:axPos val="b"/>
        <c:numFmt formatCode="&quot;H&quot;yy" sourceLinked="1"/>
        <c:majorTickMark val="none"/>
        <c:minorTickMark val="none"/>
        <c:tickLblPos val="none"/>
        <c:crossAx val="352313616"/>
        <c:crosses val="autoZero"/>
        <c:auto val="1"/>
        <c:lblOffset val="100"/>
        <c:baseTimeUnit val="years"/>
      </c:dateAx>
      <c:valAx>
        <c:axId val="35231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31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34" zoomScale="80" zoomScaleNormal="80" workbookViewId="0">
      <selection activeCell="BK60" sqref="BK6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会津美里町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19329</v>
      </c>
      <c r="AM8" s="45"/>
      <c r="AN8" s="45"/>
      <c r="AO8" s="45"/>
      <c r="AP8" s="45"/>
      <c r="AQ8" s="45"/>
      <c r="AR8" s="45"/>
      <c r="AS8" s="45"/>
      <c r="AT8" s="46">
        <f>データ!$S$6</f>
        <v>276.33</v>
      </c>
      <c r="AU8" s="47"/>
      <c r="AV8" s="47"/>
      <c r="AW8" s="47"/>
      <c r="AX8" s="47"/>
      <c r="AY8" s="47"/>
      <c r="AZ8" s="47"/>
      <c r="BA8" s="47"/>
      <c r="BB8" s="48">
        <f>データ!$T$6</f>
        <v>69.95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80.8</v>
      </c>
      <c r="J10" s="47"/>
      <c r="K10" s="47"/>
      <c r="L10" s="47"/>
      <c r="M10" s="47"/>
      <c r="N10" s="47"/>
      <c r="O10" s="81"/>
      <c r="P10" s="48">
        <f>データ!$P$6</f>
        <v>87.95</v>
      </c>
      <c r="Q10" s="48"/>
      <c r="R10" s="48"/>
      <c r="S10" s="48"/>
      <c r="T10" s="48"/>
      <c r="U10" s="48"/>
      <c r="V10" s="48"/>
      <c r="W10" s="45">
        <f>データ!$Q$6</f>
        <v>4818</v>
      </c>
      <c r="X10" s="45"/>
      <c r="Y10" s="45"/>
      <c r="Z10" s="45"/>
      <c r="AA10" s="45"/>
      <c r="AB10" s="45"/>
      <c r="AC10" s="45"/>
      <c r="AD10" s="2"/>
      <c r="AE10" s="2"/>
      <c r="AF10" s="2"/>
      <c r="AG10" s="2"/>
      <c r="AH10" s="2"/>
      <c r="AI10" s="2"/>
      <c r="AJ10" s="2"/>
      <c r="AK10" s="2"/>
      <c r="AL10" s="45">
        <f>データ!$U$6</f>
        <v>16889</v>
      </c>
      <c r="AM10" s="45"/>
      <c r="AN10" s="45"/>
      <c r="AO10" s="45"/>
      <c r="AP10" s="45"/>
      <c r="AQ10" s="45"/>
      <c r="AR10" s="45"/>
      <c r="AS10" s="45"/>
      <c r="AT10" s="46">
        <f>データ!$V$6</f>
        <v>46.85</v>
      </c>
      <c r="AU10" s="47"/>
      <c r="AV10" s="47"/>
      <c r="AW10" s="47"/>
      <c r="AX10" s="47"/>
      <c r="AY10" s="47"/>
      <c r="AZ10" s="47"/>
      <c r="BA10" s="47"/>
      <c r="BB10" s="48">
        <f>データ!$W$6</f>
        <v>360.49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J7h/8QeejN14m8rcMTAPyGVz4j/yVKbz0to5I2Z+jDaIeeeX95BMTwF16G3Z9ZPj8TVSZTZ5fgoX/zjnQNbw==" saltValue="PzvG8QMYDdFr8dTdTi/d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74471</v>
      </c>
      <c r="D6" s="20">
        <f t="shared" si="3"/>
        <v>46</v>
      </c>
      <c r="E6" s="20">
        <f t="shared" si="3"/>
        <v>1</v>
      </c>
      <c r="F6" s="20">
        <f t="shared" si="3"/>
        <v>0</v>
      </c>
      <c r="G6" s="20">
        <f t="shared" si="3"/>
        <v>1</v>
      </c>
      <c r="H6" s="20" t="str">
        <f t="shared" si="3"/>
        <v>福島県　会津美里町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80.8</v>
      </c>
      <c r="P6" s="21">
        <f t="shared" si="3"/>
        <v>87.95</v>
      </c>
      <c r="Q6" s="21">
        <f t="shared" si="3"/>
        <v>4818</v>
      </c>
      <c r="R6" s="21">
        <f t="shared" si="3"/>
        <v>19329</v>
      </c>
      <c r="S6" s="21">
        <f t="shared" si="3"/>
        <v>276.33</v>
      </c>
      <c r="T6" s="21">
        <f t="shared" si="3"/>
        <v>69.95</v>
      </c>
      <c r="U6" s="21">
        <f t="shared" si="3"/>
        <v>16889</v>
      </c>
      <c r="V6" s="21">
        <f t="shared" si="3"/>
        <v>46.85</v>
      </c>
      <c r="W6" s="21">
        <f t="shared" si="3"/>
        <v>360.49</v>
      </c>
      <c r="X6" s="22">
        <f>IF(X7="",NA(),X7)</f>
        <v>115.99</v>
      </c>
      <c r="Y6" s="22">
        <f t="shared" ref="Y6:AG6" si="4">IF(Y7="",NA(),Y7)</f>
        <v>112.23</v>
      </c>
      <c r="Z6" s="22">
        <f t="shared" si="4"/>
        <v>118.64</v>
      </c>
      <c r="AA6" s="22">
        <f t="shared" si="4"/>
        <v>119.44</v>
      </c>
      <c r="AB6" s="22">
        <f t="shared" si="4"/>
        <v>120.26</v>
      </c>
      <c r="AC6" s="22">
        <f t="shared" si="4"/>
        <v>110.05</v>
      </c>
      <c r="AD6" s="22">
        <f t="shared" si="4"/>
        <v>108.87</v>
      </c>
      <c r="AE6" s="22">
        <f t="shared" si="4"/>
        <v>108.61</v>
      </c>
      <c r="AF6" s="22">
        <f t="shared" si="4"/>
        <v>108.35</v>
      </c>
      <c r="AG6" s="22">
        <f t="shared" si="4"/>
        <v>108.84</v>
      </c>
      <c r="AH6" s="21" t="str">
        <f>IF(AH7="","",IF(AH7="-","【-】","【"&amp;SUBSTITUTE(TEXT(AH7,"#,##0.00"),"-","△")&amp;"】"))</f>
        <v>【111.39】</v>
      </c>
      <c r="AI6" s="22">
        <f>IF(AI7="",NA(),AI7)</f>
        <v>2.4900000000000002</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132.55000000000001</v>
      </c>
      <c r="AU6" s="22">
        <f t="shared" ref="AU6:BC6" si="6">IF(AU7="",NA(),AU7)</f>
        <v>159.15</v>
      </c>
      <c r="AV6" s="22">
        <f t="shared" si="6"/>
        <v>215.02</v>
      </c>
      <c r="AW6" s="22">
        <f t="shared" si="6"/>
        <v>259.32</v>
      </c>
      <c r="AX6" s="22">
        <f t="shared" si="6"/>
        <v>345.03</v>
      </c>
      <c r="AY6" s="22">
        <f t="shared" si="6"/>
        <v>359.47</v>
      </c>
      <c r="AZ6" s="22">
        <f t="shared" si="6"/>
        <v>369.69</v>
      </c>
      <c r="BA6" s="22">
        <f t="shared" si="6"/>
        <v>379.08</v>
      </c>
      <c r="BB6" s="22">
        <f t="shared" si="6"/>
        <v>367.55</v>
      </c>
      <c r="BC6" s="22">
        <f t="shared" si="6"/>
        <v>378.56</v>
      </c>
      <c r="BD6" s="21" t="str">
        <f>IF(BD7="","",IF(BD7="-","【-】","【"&amp;SUBSTITUTE(TEXT(BD7,"#,##0.00"),"-","△")&amp;"】"))</f>
        <v>【261.51】</v>
      </c>
      <c r="BE6" s="22">
        <f>IF(BE7="",NA(),BE7)</f>
        <v>296.68</v>
      </c>
      <c r="BF6" s="22">
        <f t="shared" ref="BF6:BN6" si="7">IF(BF7="",NA(),BF7)</f>
        <v>248.81</v>
      </c>
      <c r="BG6" s="22">
        <f t="shared" si="7"/>
        <v>220.48</v>
      </c>
      <c r="BH6" s="22">
        <f t="shared" si="7"/>
        <v>222.34</v>
      </c>
      <c r="BI6" s="22">
        <f t="shared" si="7"/>
        <v>203.6</v>
      </c>
      <c r="BJ6" s="22">
        <f t="shared" si="7"/>
        <v>401.79</v>
      </c>
      <c r="BK6" s="22">
        <f t="shared" si="7"/>
        <v>402.99</v>
      </c>
      <c r="BL6" s="22">
        <f t="shared" si="7"/>
        <v>398.98</v>
      </c>
      <c r="BM6" s="22">
        <f t="shared" si="7"/>
        <v>418.68</v>
      </c>
      <c r="BN6" s="22">
        <f t="shared" si="7"/>
        <v>395.68</v>
      </c>
      <c r="BO6" s="21" t="str">
        <f>IF(BO7="","",IF(BO7="-","【-】","【"&amp;SUBSTITUTE(TEXT(BO7,"#,##0.00"),"-","△")&amp;"】"))</f>
        <v>【265.16】</v>
      </c>
      <c r="BP6" s="22">
        <f>IF(BP7="",NA(),BP7)</f>
        <v>105.23</v>
      </c>
      <c r="BQ6" s="22">
        <f t="shared" ref="BQ6:BY6" si="8">IF(BQ7="",NA(),BQ7)</f>
        <v>106.13</v>
      </c>
      <c r="BR6" s="22">
        <f t="shared" si="8"/>
        <v>114.46</v>
      </c>
      <c r="BS6" s="22">
        <f t="shared" si="8"/>
        <v>101.47</v>
      </c>
      <c r="BT6" s="22">
        <f t="shared" si="8"/>
        <v>102.73</v>
      </c>
      <c r="BU6" s="22">
        <f t="shared" si="8"/>
        <v>100.12</v>
      </c>
      <c r="BV6" s="22">
        <f t="shared" si="8"/>
        <v>98.66</v>
      </c>
      <c r="BW6" s="22">
        <f t="shared" si="8"/>
        <v>98.64</v>
      </c>
      <c r="BX6" s="22">
        <f t="shared" si="8"/>
        <v>94.78</v>
      </c>
      <c r="BY6" s="22">
        <f t="shared" si="8"/>
        <v>97.59</v>
      </c>
      <c r="BZ6" s="21" t="str">
        <f>IF(BZ7="","",IF(BZ7="-","【-】","【"&amp;SUBSTITUTE(TEXT(BZ7,"#,##0.00"),"-","△")&amp;"】"))</f>
        <v>【102.35】</v>
      </c>
      <c r="CA6" s="22">
        <f>IF(CA7="",NA(),CA7)</f>
        <v>232.76</v>
      </c>
      <c r="CB6" s="22">
        <f t="shared" ref="CB6:CJ6" si="9">IF(CB7="",NA(),CB7)</f>
        <v>236.89</v>
      </c>
      <c r="CC6" s="22">
        <f t="shared" si="9"/>
        <v>219.37</v>
      </c>
      <c r="CD6" s="22">
        <f t="shared" si="9"/>
        <v>213.2</v>
      </c>
      <c r="CE6" s="22">
        <f t="shared" si="9"/>
        <v>220.82</v>
      </c>
      <c r="CF6" s="22">
        <f t="shared" si="9"/>
        <v>174.97</v>
      </c>
      <c r="CG6" s="22">
        <f t="shared" si="9"/>
        <v>178.59</v>
      </c>
      <c r="CH6" s="22">
        <f t="shared" si="9"/>
        <v>178.92</v>
      </c>
      <c r="CI6" s="22">
        <f t="shared" si="9"/>
        <v>181.3</v>
      </c>
      <c r="CJ6" s="22">
        <f t="shared" si="9"/>
        <v>181.71</v>
      </c>
      <c r="CK6" s="21" t="str">
        <f>IF(CK7="","",IF(CK7="-","【-】","【"&amp;SUBSTITUTE(TEXT(CK7,"#,##0.00"),"-","△")&amp;"】"))</f>
        <v>【167.74】</v>
      </c>
      <c r="CL6" s="22">
        <f>IF(CL7="",NA(),CL7)</f>
        <v>78.239999999999995</v>
      </c>
      <c r="CM6" s="22">
        <f t="shared" ref="CM6:CU6" si="10">IF(CM7="",NA(),CM7)</f>
        <v>77.64</v>
      </c>
      <c r="CN6" s="22">
        <f t="shared" si="10"/>
        <v>76.77</v>
      </c>
      <c r="CO6" s="22">
        <f t="shared" si="10"/>
        <v>75</v>
      </c>
      <c r="CP6" s="22">
        <f t="shared" si="10"/>
        <v>76.98</v>
      </c>
      <c r="CQ6" s="22">
        <f t="shared" si="10"/>
        <v>55.63</v>
      </c>
      <c r="CR6" s="22">
        <f t="shared" si="10"/>
        <v>55.03</v>
      </c>
      <c r="CS6" s="22">
        <f t="shared" si="10"/>
        <v>55.14</v>
      </c>
      <c r="CT6" s="22">
        <f t="shared" si="10"/>
        <v>55.89</v>
      </c>
      <c r="CU6" s="22">
        <f t="shared" si="10"/>
        <v>55.72</v>
      </c>
      <c r="CV6" s="21" t="str">
        <f>IF(CV7="","",IF(CV7="-","【-】","【"&amp;SUBSTITUTE(TEXT(CV7,"#,##0.00"),"-","△")&amp;"】"))</f>
        <v>【60.29】</v>
      </c>
      <c r="CW6" s="22">
        <f>IF(CW7="",NA(),CW7)</f>
        <v>76.8</v>
      </c>
      <c r="CX6" s="22">
        <f t="shared" ref="CX6:DF6" si="11">IF(CX7="",NA(),CX7)</f>
        <v>76.61</v>
      </c>
      <c r="CY6" s="22">
        <f t="shared" si="11"/>
        <v>76.290000000000006</v>
      </c>
      <c r="CZ6" s="22">
        <f t="shared" si="11"/>
        <v>80.47</v>
      </c>
      <c r="DA6" s="22">
        <f t="shared" si="11"/>
        <v>76.010000000000005</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51.08</v>
      </c>
      <c r="DI6" s="22">
        <f t="shared" ref="DI6:DQ6" si="12">IF(DI7="",NA(),DI7)</f>
        <v>52.97</v>
      </c>
      <c r="DJ6" s="22">
        <f t="shared" si="12"/>
        <v>54.54</v>
      </c>
      <c r="DK6" s="22">
        <f t="shared" si="12"/>
        <v>55.66</v>
      </c>
      <c r="DL6" s="22">
        <f t="shared" si="12"/>
        <v>56.72</v>
      </c>
      <c r="DM6" s="22">
        <f t="shared" si="12"/>
        <v>48.05</v>
      </c>
      <c r="DN6" s="22">
        <f t="shared" si="12"/>
        <v>48.87</v>
      </c>
      <c r="DO6" s="22">
        <f t="shared" si="12"/>
        <v>49.92</v>
      </c>
      <c r="DP6" s="22">
        <f t="shared" si="12"/>
        <v>50.63</v>
      </c>
      <c r="DQ6" s="22">
        <f t="shared" si="12"/>
        <v>51.29</v>
      </c>
      <c r="DR6" s="21" t="str">
        <f>IF(DR7="","",IF(DR7="-","【-】","【"&amp;SUBSTITUTE(TEXT(DR7,"#,##0.00"),"-","△")&amp;"】"))</f>
        <v>【50.88】</v>
      </c>
      <c r="DS6" s="21">
        <f>IF(DS7="",NA(),DS7)</f>
        <v>0</v>
      </c>
      <c r="DT6" s="21">
        <f t="shared" ref="DT6:EB6" si="13">IF(DT7="",NA(),DT7)</f>
        <v>0</v>
      </c>
      <c r="DU6" s="22">
        <f t="shared" si="13"/>
        <v>15.68</v>
      </c>
      <c r="DV6" s="22">
        <f t="shared" si="13"/>
        <v>15.04</v>
      </c>
      <c r="DW6" s="22">
        <f t="shared" si="13"/>
        <v>14.71</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1">
        <f t="shared" ref="EE6:EM6" si="14">IF(EE7="",NA(),EE7)</f>
        <v>0</v>
      </c>
      <c r="EF6" s="22">
        <f t="shared" si="14"/>
        <v>0.21</v>
      </c>
      <c r="EG6" s="22">
        <f t="shared" si="14"/>
        <v>0.34</v>
      </c>
      <c r="EH6" s="22">
        <f t="shared" si="14"/>
        <v>0.45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74471</v>
      </c>
      <c r="D7" s="24">
        <v>46</v>
      </c>
      <c r="E7" s="24">
        <v>1</v>
      </c>
      <c r="F7" s="24">
        <v>0</v>
      </c>
      <c r="G7" s="24">
        <v>1</v>
      </c>
      <c r="H7" s="24" t="s">
        <v>92</v>
      </c>
      <c r="I7" s="24" t="s">
        <v>93</v>
      </c>
      <c r="J7" s="24" t="s">
        <v>94</v>
      </c>
      <c r="K7" s="24" t="s">
        <v>95</v>
      </c>
      <c r="L7" s="24" t="s">
        <v>96</v>
      </c>
      <c r="M7" s="24" t="s">
        <v>97</v>
      </c>
      <c r="N7" s="25" t="s">
        <v>98</v>
      </c>
      <c r="O7" s="25">
        <v>80.8</v>
      </c>
      <c r="P7" s="25">
        <v>87.95</v>
      </c>
      <c r="Q7" s="25">
        <v>4818</v>
      </c>
      <c r="R7" s="25">
        <v>19329</v>
      </c>
      <c r="S7" s="25">
        <v>276.33</v>
      </c>
      <c r="T7" s="25">
        <v>69.95</v>
      </c>
      <c r="U7" s="25">
        <v>16889</v>
      </c>
      <c r="V7" s="25">
        <v>46.85</v>
      </c>
      <c r="W7" s="25">
        <v>360.49</v>
      </c>
      <c r="X7" s="25">
        <v>115.99</v>
      </c>
      <c r="Y7" s="25">
        <v>112.23</v>
      </c>
      <c r="Z7" s="25">
        <v>118.64</v>
      </c>
      <c r="AA7" s="25">
        <v>119.44</v>
      </c>
      <c r="AB7" s="25">
        <v>120.26</v>
      </c>
      <c r="AC7" s="25">
        <v>110.05</v>
      </c>
      <c r="AD7" s="25">
        <v>108.87</v>
      </c>
      <c r="AE7" s="25">
        <v>108.61</v>
      </c>
      <c r="AF7" s="25">
        <v>108.35</v>
      </c>
      <c r="AG7" s="25">
        <v>108.84</v>
      </c>
      <c r="AH7" s="25">
        <v>111.39</v>
      </c>
      <c r="AI7" s="25">
        <v>2.4900000000000002</v>
      </c>
      <c r="AJ7" s="25">
        <v>0</v>
      </c>
      <c r="AK7" s="25">
        <v>0</v>
      </c>
      <c r="AL7" s="25">
        <v>0</v>
      </c>
      <c r="AM7" s="25">
        <v>0</v>
      </c>
      <c r="AN7" s="25">
        <v>2.64</v>
      </c>
      <c r="AO7" s="25">
        <v>3.16</v>
      </c>
      <c r="AP7" s="25">
        <v>3.59</v>
      </c>
      <c r="AQ7" s="25">
        <v>3.98</v>
      </c>
      <c r="AR7" s="25">
        <v>6.02</v>
      </c>
      <c r="AS7" s="25">
        <v>1.3</v>
      </c>
      <c r="AT7" s="25">
        <v>132.55000000000001</v>
      </c>
      <c r="AU7" s="25">
        <v>159.15</v>
      </c>
      <c r="AV7" s="25">
        <v>215.02</v>
      </c>
      <c r="AW7" s="25">
        <v>259.32</v>
      </c>
      <c r="AX7" s="25">
        <v>345.03</v>
      </c>
      <c r="AY7" s="25">
        <v>359.47</v>
      </c>
      <c r="AZ7" s="25">
        <v>369.69</v>
      </c>
      <c r="BA7" s="25">
        <v>379.08</v>
      </c>
      <c r="BB7" s="25">
        <v>367.55</v>
      </c>
      <c r="BC7" s="25">
        <v>378.56</v>
      </c>
      <c r="BD7" s="25">
        <v>261.51</v>
      </c>
      <c r="BE7" s="25">
        <v>296.68</v>
      </c>
      <c r="BF7" s="25">
        <v>248.81</v>
      </c>
      <c r="BG7" s="25">
        <v>220.48</v>
      </c>
      <c r="BH7" s="25">
        <v>222.34</v>
      </c>
      <c r="BI7" s="25">
        <v>203.6</v>
      </c>
      <c r="BJ7" s="25">
        <v>401.79</v>
      </c>
      <c r="BK7" s="25">
        <v>402.99</v>
      </c>
      <c r="BL7" s="25">
        <v>398.98</v>
      </c>
      <c r="BM7" s="25">
        <v>418.68</v>
      </c>
      <c r="BN7" s="25">
        <v>395.68</v>
      </c>
      <c r="BO7" s="25">
        <v>265.16000000000003</v>
      </c>
      <c r="BP7" s="25">
        <v>105.23</v>
      </c>
      <c r="BQ7" s="25">
        <v>106.13</v>
      </c>
      <c r="BR7" s="25">
        <v>114.46</v>
      </c>
      <c r="BS7" s="25">
        <v>101.47</v>
      </c>
      <c r="BT7" s="25">
        <v>102.73</v>
      </c>
      <c r="BU7" s="25">
        <v>100.12</v>
      </c>
      <c r="BV7" s="25">
        <v>98.66</v>
      </c>
      <c r="BW7" s="25">
        <v>98.64</v>
      </c>
      <c r="BX7" s="25">
        <v>94.78</v>
      </c>
      <c r="BY7" s="25">
        <v>97.59</v>
      </c>
      <c r="BZ7" s="25">
        <v>102.35</v>
      </c>
      <c r="CA7" s="25">
        <v>232.76</v>
      </c>
      <c r="CB7" s="25">
        <v>236.89</v>
      </c>
      <c r="CC7" s="25">
        <v>219.37</v>
      </c>
      <c r="CD7" s="25">
        <v>213.2</v>
      </c>
      <c r="CE7" s="25">
        <v>220.82</v>
      </c>
      <c r="CF7" s="25">
        <v>174.97</v>
      </c>
      <c r="CG7" s="25">
        <v>178.59</v>
      </c>
      <c r="CH7" s="25">
        <v>178.92</v>
      </c>
      <c r="CI7" s="25">
        <v>181.3</v>
      </c>
      <c r="CJ7" s="25">
        <v>181.71</v>
      </c>
      <c r="CK7" s="25">
        <v>167.74</v>
      </c>
      <c r="CL7" s="25">
        <v>78.239999999999995</v>
      </c>
      <c r="CM7" s="25">
        <v>77.64</v>
      </c>
      <c r="CN7" s="25">
        <v>76.77</v>
      </c>
      <c r="CO7" s="25">
        <v>75</v>
      </c>
      <c r="CP7" s="25">
        <v>76.98</v>
      </c>
      <c r="CQ7" s="25">
        <v>55.63</v>
      </c>
      <c r="CR7" s="25">
        <v>55.03</v>
      </c>
      <c r="CS7" s="25">
        <v>55.14</v>
      </c>
      <c r="CT7" s="25">
        <v>55.89</v>
      </c>
      <c r="CU7" s="25">
        <v>55.72</v>
      </c>
      <c r="CV7" s="25">
        <v>60.29</v>
      </c>
      <c r="CW7" s="25">
        <v>76.8</v>
      </c>
      <c r="CX7" s="25">
        <v>76.61</v>
      </c>
      <c r="CY7" s="25">
        <v>76.290000000000006</v>
      </c>
      <c r="CZ7" s="25">
        <v>80.47</v>
      </c>
      <c r="DA7" s="25">
        <v>76.010000000000005</v>
      </c>
      <c r="DB7" s="25">
        <v>82.04</v>
      </c>
      <c r="DC7" s="25">
        <v>81.900000000000006</v>
      </c>
      <c r="DD7" s="25">
        <v>81.39</v>
      </c>
      <c r="DE7" s="25">
        <v>81.27</v>
      </c>
      <c r="DF7" s="25">
        <v>81.260000000000005</v>
      </c>
      <c r="DG7" s="25">
        <v>90.12</v>
      </c>
      <c r="DH7" s="25">
        <v>51.08</v>
      </c>
      <c r="DI7" s="25">
        <v>52.97</v>
      </c>
      <c r="DJ7" s="25">
        <v>54.54</v>
      </c>
      <c r="DK7" s="25">
        <v>55.66</v>
      </c>
      <c r="DL7" s="25">
        <v>56.72</v>
      </c>
      <c r="DM7" s="25">
        <v>48.05</v>
      </c>
      <c r="DN7" s="25">
        <v>48.87</v>
      </c>
      <c r="DO7" s="25">
        <v>49.92</v>
      </c>
      <c r="DP7" s="25">
        <v>50.63</v>
      </c>
      <c r="DQ7" s="25">
        <v>51.29</v>
      </c>
      <c r="DR7" s="25">
        <v>50.88</v>
      </c>
      <c r="DS7" s="25">
        <v>0</v>
      </c>
      <c r="DT7" s="25">
        <v>0</v>
      </c>
      <c r="DU7" s="25">
        <v>15.68</v>
      </c>
      <c r="DV7" s="25">
        <v>15.04</v>
      </c>
      <c r="DW7" s="25">
        <v>14.71</v>
      </c>
      <c r="DX7" s="25">
        <v>13.39</v>
      </c>
      <c r="DY7" s="25">
        <v>14.85</v>
      </c>
      <c r="DZ7" s="25">
        <v>16.88</v>
      </c>
      <c r="EA7" s="25">
        <v>18.28</v>
      </c>
      <c r="EB7" s="25">
        <v>19.61</v>
      </c>
      <c r="EC7" s="25">
        <v>22.3</v>
      </c>
      <c r="ED7" s="25">
        <v>0</v>
      </c>
      <c r="EE7" s="25">
        <v>0</v>
      </c>
      <c r="EF7" s="25">
        <v>0.21</v>
      </c>
      <c r="EG7" s="25">
        <v>0.34</v>
      </c>
      <c r="EH7" s="25">
        <v>0.45</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彩乃</cp:lastModifiedBy>
  <cp:lastPrinted>2023-01-25T04:07:28Z</cp:lastPrinted>
  <dcterms:created xsi:type="dcterms:W3CDTF">2022-12-01T00:54:12Z</dcterms:created>
  <dcterms:modified xsi:type="dcterms:W3CDTF">2023-01-25T04:07:30Z</dcterms:modified>
  <cp:category/>
</cp:coreProperties>
</file>