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11"/>
  <workbookPr/>
  <mc:AlternateContent xmlns:mc="http://schemas.openxmlformats.org/markup-compatibility/2006">
    <mc:Choice Requires="x15">
      <x15ac:absPath xmlns:x15ac="http://schemas.microsoft.com/office/spreadsheetml/2010/11/ac" url="https://bandaifukushima-my.sharepoint.com/personal/yumi_saga_town_bandai_fukushima_jp/Documents/建設課/経営戦略2021.1Ver/"/>
    </mc:Choice>
  </mc:AlternateContent>
  <xr:revisionPtr revIDLastSave="3" documentId="8_{55B96AE5-ECFE-4CCD-B3A3-AE35ED3C5048}" xr6:coauthVersionLast="47" xr6:coauthVersionMax="47" xr10:uidLastSave="{EC0FEAC4-9FE6-43ED-ABB2-531335C0566E}"/>
  <workbookProtection workbookAlgorithmName="SHA-512" workbookHashValue="+DoJoGA9nvvSddYydhA4VZL6KtAn4L9PTLtnrn7NniDAvquG1kr6rIMgxGfYfuXHGu46pde25Dv53MbuVOBMJg==" workbookSaltValue="lbOXCDlXQvRpdIxeUSWmYg==" workbookSpinCount="100000" lockStructure="1"/>
  <bookViews>
    <workbookView xWindow="-120" yWindow="-120" windowWidth="20730" windowHeight="11160" tabRatio="221" xr2:uid="{00000000-000D-0000-FFFF-FFFF00000000}"/>
  </bookViews>
  <sheets>
    <sheet name="法非適用_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<sst xmlns="http://schemas.openxmlformats.org/spreadsheetml/2006/main" count="233" uniqueCount="115">
  <si>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</si>
  <si>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</si>
  <si>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</si>
  <si>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</si>
  <si>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</si>
  <si>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</si>
  <si>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</si>
  <si>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</si>
  <si>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</si>
  <si>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</si>
  <si>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</si>
  <si>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</si>
  <si>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</si>
  <si>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</si>
  <si>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</si>
  <si>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</si>
  <si>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</si>
  <si>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</si>
  <si>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</si>
  <si>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</si>
  <si>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</si>
  <si>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</si>
  <si>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</si>
  <si>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</si>
  <si>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</si>
  <si>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</si>
  <si>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 xml:space="preserve">  収益的収支比率については単年度黒字経営を示す100％以上を維持していますが、人口減少や節水機器の普及による使用料の減少および老朽化した施設の維持管理に係る経費の増加により、収支比率の低下が懸念されます。 
　現在、企業債残高対給水収益比率は償還のみを行っているため、全国・類似団体平均に比べ低い値を示していますが、今後老朽化した給配水施設の大規模な修繕や改修の必要が生じた場合には債務の増加が見込まれ、値の上昇が危惧されます。
　料金回収率は全国・類似団体平均より高いものとなっていますが、引き続き料金収入の確保に努めていく必要があります。
　今後も健全経営を維持するため、更なる経費の節減や有収率の向上対策が求められます。
　</t>
    <phoneticPr fontId="4"/>
  </si>
  <si>
    <t>2. 老朽化の状況について</t>
    <phoneticPr fontId="4"/>
  </si>
  <si>
    <t>　管路については下水道の布設にあわせて老朽管の更新を実施しほぼ終了していますが、残っている老朽管については、補助事業等を活用し計画的に更新しています。
　今後は老朽化している水源・配水池・ポンプ場等の機器、設備や施設について、アセットマネジメントや点検結果に基づき修繕や統廃合も視野に入れた更新を行っていきます。</t>
    <phoneticPr fontId="4"/>
  </si>
  <si>
    <t>2. 老朽化の状況</t>
    <phoneticPr fontId="4"/>
  </si>
  <si>
    <t>全体総括</t>
    <rPh sb="0" eb="2">
      <t>ゼンタイ</t>
    </rPh>
    <rPh sb="2" eb="4">
      <t>ソウカツ</t>
    </rPh>
    <phoneticPr fontId="4"/>
  </si>
  <si>
    <t>　老朽化した施設の修繕や更新等にかかる費用の増加、人口減少に伴う使用料収入の減少により、経営状況への悪影響が予想されます。また、料金収入については、営業関係施設の使用状況に大きく左右されるため、短期的な収益の増減も見込まれます。そのような中で、経費削減や更新投資に充てる財源を確保し、安定的な健全経営を行い、安全・安心な水道水を提供するため、施設の統廃合や料金改定等も視野に入れた経営戦略の策定を行いました。
　今後は、経営戦略の事後検証を行いながら、将来にわたり持続可能なストックマネジメントの推進や、適切な原価計算に基づく料金水準の設定をするため、公営企業法適用に取り組んで行きます。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</si>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</sst>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0.22</c:v>
                </c:pt>
                <c:pt idx="2">
                  <c:v>0.17</c:v>
                </c:pt>
                <c:pt idx="3">
                  <c:v>0.24</c:v>
                </c:pt>
                <c:pt idx="4">
                  <c:v>0.22</c:v>
                </c:pt>
              </c:numCache>
            </c:numRef>
          </c:val>
          <c:extLst>
            <c:ext xmlns:c16="http://schemas.microsoft.com/office/drawing/2014/chart" uri="{C3380CC4-5D6E-409C-BE32-E72D297353CC}">
              <c16:uniqueId val="{00000000-E4B7-4463-A476-AEB047A27AC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E4B7-4463-A476-AEB047A27AC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42.42</c:v>
                </c:pt>
                <c:pt idx="1">
                  <c:v>43.69</c:v>
                </c:pt>
                <c:pt idx="2">
                  <c:v>38.04</c:v>
                </c:pt>
                <c:pt idx="3">
                  <c:v>32.909999999999997</c:v>
                </c:pt>
                <c:pt idx="4">
                  <c:v>34.44</c:v>
                </c:pt>
              </c:numCache>
            </c:numRef>
          </c:val>
          <c:extLst>
            <c:ext xmlns:c16="http://schemas.microsoft.com/office/drawing/2014/chart" uri="{C3380CC4-5D6E-409C-BE32-E72D297353CC}">
              <c16:uniqueId val="{00000000-3A31-4517-8C33-B91C3739589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3A31-4517-8C33-B91C3739589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79.61</c:v>
                </c:pt>
                <c:pt idx="1">
                  <c:v>79.03</c:v>
                </c:pt>
                <c:pt idx="2">
                  <c:v>83.55</c:v>
                </c:pt>
                <c:pt idx="3">
                  <c:v>84.99</c:v>
                </c:pt>
                <c:pt idx="4">
                  <c:v>86.77</c:v>
                </c:pt>
              </c:numCache>
            </c:numRef>
          </c:val>
          <c:extLst>
            <c:ext xmlns:c16="http://schemas.microsoft.com/office/drawing/2014/chart" uri="{C3380CC4-5D6E-409C-BE32-E72D297353CC}">
              <c16:uniqueId val="{00000000-2561-416A-B4D5-806DC96EDD4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2561-416A-B4D5-806DC96EDD4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120.81</c:v>
                </c:pt>
                <c:pt idx="1">
                  <c:v>107.2</c:v>
                </c:pt>
                <c:pt idx="2">
                  <c:v>118.55</c:v>
                </c:pt>
                <c:pt idx="3">
                  <c:v>109.05</c:v>
                </c:pt>
                <c:pt idx="4">
                  <c:v>119.43</c:v>
                </c:pt>
              </c:numCache>
            </c:numRef>
          </c:val>
          <c:extLst>
            <c:ext xmlns:c16="http://schemas.microsoft.com/office/drawing/2014/chart" uri="{C3380CC4-5D6E-409C-BE32-E72D297353CC}">
              <c16:uniqueId val="{00000000-1BFA-4396-BA20-392EE046D42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1BFA-4396-BA20-392EE046D42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AE-4507-B046-A7B223CB08B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AE-4507-B046-A7B223CB08B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01-499B-B6AE-7EC2E5553B9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01-499B-B6AE-7EC2E5553B9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AC-4BDD-9566-258749DB2E2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AC-4BDD-9566-258749DB2E2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82-4074-8E92-D7DD0C1E390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82-4074-8E92-D7DD0C1E390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20.71</c:v>
                </c:pt>
                <c:pt idx="1">
                  <c:v>17.510000000000002</c:v>
                </c:pt>
                <c:pt idx="2">
                  <c:v>15.49</c:v>
                </c:pt>
                <c:pt idx="3">
                  <c:v>14.91</c:v>
                </c:pt>
                <c:pt idx="4">
                  <c:v>11.48</c:v>
                </c:pt>
              </c:numCache>
            </c:numRef>
          </c:val>
          <c:extLst>
            <c:ext xmlns:c16="http://schemas.microsoft.com/office/drawing/2014/chart" uri="{C3380CC4-5D6E-409C-BE32-E72D297353CC}">
              <c16:uniqueId val="{00000000-4362-4330-8265-58E4C2AFAD0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4362-4330-8265-58E4C2AFAD0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86.97</c:v>
                </c:pt>
                <c:pt idx="1">
                  <c:v>76.91</c:v>
                </c:pt>
                <c:pt idx="2">
                  <c:v>84.33</c:v>
                </c:pt>
                <c:pt idx="3">
                  <c:v>74.599999999999994</c:v>
                </c:pt>
                <c:pt idx="4">
                  <c:v>86.81</c:v>
                </c:pt>
              </c:numCache>
            </c:numRef>
          </c:val>
          <c:extLst>
            <c:ext xmlns:c16="http://schemas.microsoft.com/office/drawing/2014/chart" uri="{C3380CC4-5D6E-409C-BE32-E72D297353CC}">
              <c16:uniqueId val="{00000000-F191-4787-B681-C21F18748A2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F191-4787-B681-C21F18748A2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205.29</c:v>
                </c:pt>
                <c:pt idx="1">
                  <c:v>230.11</c:v>
                </c:pt>
                <c:pt idx="2">
                  <c:v>213.65</c:v>
                </c:pt>
                <c:pt idx="3">
                  <c:v>243.98</c:v>
                </c:pt>
                <c:pt idx="4">
                  <c:v>210.55</c:v>
                </c:pt>
              </c:numCache>
            </c:numRef>
          </c:val>
          <c:extLst>
            <c:ext xmlns:c16="http://schemas.microsoft.com/office/drawing/2014/chart" uri="{C3380CC4-5D6E-409C-BE32-E72D297353CC}">
              <c16:uniqueId val="{00000000-A185-4ED9-91A3-74B6026F359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A185-4ED9-91A3-74B6026F359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en-US"/>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福島県　磐梯町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3349</v>
      </c>
      <c r="AM8" s="37"/>
      <c r="AN8" s="37"/>
      <c r="AO8" s="37"/>
      <c r="AP8" s="37"/>
      <c r="AQ8" s="37"/>
      <c r="AR8" s="37"/>
      <c r="AS8" s="37"/>
      <c r="AT8" s="38">
        <f>データ!$S$6</f>
        <v>59.77</v>
      </c>
      <c r="AU8" s="38"/>
      <c r="AV8" s="38"/>
      <c r="AW8" s="38"/>
      <c r="AX8" s="38"/>
      <c r="AY8" s="38"/>
      <c r="AZ8" s="38"/>
      <c r="BA8" s="38"/>
      <c r="BB8" s="38">
        <f>データ!$T$6</f>
        <v>56.03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c r="A10" s="2"/>
      <c r="B10" s="38" t="str">
        <f>データ!$N$6</f>
        <v>-</v>
      </c>
      <c r="C10" s="38"/>
      <c r="D10" s="38"/>
      <c r="E10" s="38"/>
      <c r="F10" s="38"/>
      <c r="G10" s="38"/>
      <c r="H10" s="38"/>
      <c r="I10" s="38" t="str">
        <f>データ!$O$6</f>
        <v>該当数値なし</v>
      </c>
      <c r="J10" s="38"/>
      <c r="K10" s="38"/>
      <c r="L10" s="38"/>
      <c r="M10" s="38"/>
      <c r="N10" s="38"/>
      <c r="O10" s="38"/>
      <c r="P10" s="38">
        <f>データ!$P$6</f>
        <v>99.39</v>
      </c>
      <c r="Q10" s="38"/>
      <c r="R10" s="38"/>
      <c r="S10" s="38"/>
      <c r="T10" s="38"/>
      <c r="U10" s="38"/>
      <c r="V10" s="38"/>
      <c r="W10" s="37">
        <f>データ!$Q$6</f>
        <v>3208</v>
      </c>
      <c r="X10" s="37"/>
      <c r="Y10" s="37"/>
      <c r="Z10" s="37"/>
      <c r="AA10" s="37"/>
      <c r="AB10" s="37"/>
      <c r="AC10" s="37"/>
      <c r="AD10" s="2"/>
      <c r="AE10" s="2"/>
      <c r="AF10" s="2"/>
      <c r="AG10" s="2"/>
      <c r="AH10" s="2"/>
      <c r="AI10" s="2"/>
      <c r="AJ10" s="2"/>
      <c r="AK10" s="2"/>
      <c r="AL10" s="37">
        <f>データ!$U$6</f>
        <v>3243</v>
      </c>
      <c r="AM10" s="37"/>
      <c r="AN10" s="37"/>
      <c r="AO10" s="37"/>
      <c r="AP10" s="37"/>
      <c r="AQ10" s="37"/>
      <c r="AR10" s="37"/>
      <c r="AS10" s="37"/>
      <c r="AT10" s="38">
        <f>データ!$V$6</f>
        <v>36.06</v>
      </c>
      <c r="AU10" s="38"/>
      <c r="AV10" s="38"/>
      <c r="AW10" s="38"/>
      <c r="AX10" s="38"/>
      <c r="AY10" s="38"/>
      <c r="AZ10" s="38"/>
      <c r="BA10" s="38"/>
      <c r="BB10" s="38">
        <f>データ!$W$6</f>
        <v>89.93</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26</v>
      </c>
      <c r="BM16" s="48"/>
      <c r="BN16" s="48"/>
      <c r="BO16" s="48"/>
      <c r="BP16" s="48"/>
      <c r="BQ16" s="48"/>
      <c r="BR16" s="48"/>
      <c r="BS16" s="48"/>
      <c r="BT16" s="48"/>
      <c r="BU16" s="48"/>
      <c r="BV16" s="48"/>
      <c r="BW16" s="48"/>
      <c r="BX16" s="48"/>
      <c r="BY16" s="48"/>
      <c r="BZ16" s="4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27</v>
      </c>
      <c r="BM45" s="66"/>
      <c r="BN45" s="66"/>
      <c r="BO45" s="66"/>
      <c r="BP45" s="66"/>
      <c r="BQ45" s="66"/>
      <c r="BR45" s="66"/>
      <c r="BS45" s="66"/>
      <c r="BT45" s="66"/>
      <c r="BU45" s="66"/>
      <c r="BV45" s="66"/>
      <c r="BW45" s="66"/>
      <c r="BX45" s="66"/>
      <c r="BY45" s="66"/>
      <c r="BZ45" s="6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28</v>
      </c>
      <c r="BM47" s="48"/>
      <c r="BN47" s="48"/>
      <c r="BO47" s="48"/>
      <c r="BP47" s="48"/>
      <c r="BQ47" s="48"/>
      <c r="BR47" s="48"/>
      <c r="BS47" s="48"/>
      <c r="BT47" s="48"/>
      <c r="BU47" s="48"/>
      <c r="BV47" s="48"/>
      <c r="BW47" s="48"/>
      <c r="BX47" s="48"/>
      <c r="BY47" s="48"/>
      <c r="BZ47" s="4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c r="A60" s="2"/>
      <c r="B60" s="62" t="s">
        <v>29</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30</v>
      </c>
      <c r="BM64" s="66"/>
      <c r="BN64" s="66"/>
      <c r="BO64" s="66"/>
      <c r="BP64" s="66"/>
      <c r="BQ64" s="66"/>
      <c r="BR64" s="66"/>
      <c r="BS64" s="66"/>
      <c r="BT64" s="66"/>
      <c r="BU64" s="66"/>
      <c r="BV64" s="66"/>
      <c r="BW64" s="66"/>
      <c r="BX64" s="66"/>
      <c r="BY64" s="66"/>
      <c r="BZ64" s="6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31</v>
      </c>
      <c r="BM66" s="48"/>
      <c r="BN66" s="48"/>
      <c r="BO66" s="48"/>
      <c r="BP66" s="48"/>
      <c r="BQ66" s="48"/>
      <c r="BR66" s="48"/>
      <c r="BS66" s="48"/>
      <c r="BT66" s="48"/>
      <c r="BU66" s="48"/>
      <c r="BV66" s="48"/>
      <c r="BW66" s="48"/>
      <c r="BX66" s="48"/>
      <c r="BY66" s="48"/>
      <c r="BZ66" s="4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c r="C83" s="12"/>
    </row>
    <row r="84" spans="1:78" hidden="1">
      <c r="B84" s="13" t="s">
        <v>32</v>
      </c>
      <c r="C84" s="13"/>
      <c r="D84" s="13"/>
      <c r="E84" s="13" t="s">
        <v>33</v>
      </c>
      <c r="F84" s="13" t="s">
        <v>34</v>
      </c>
      <c r="G84" s="13" t="s">
        <v>35</v>
      </c>
      <c r="H84" s="13" t="s">
        <v>36</v>
      </c>
      <c r="I84" s="13" t="s">
        <v>37</v>
      </c>
      <c r="J84" s="13" t="s">
        <v>38</v>
      </c>
      <c r="K84" s="13" t="s">
        <v>39</v>
      </c>
      <c r="L84" s="13" t="s">
        <v>40</v>
      </c>
      <c r="M84" s="13" t="s">
        <v>41</v>
      </c>
      <c r="N84" s="13" t="s">
        <v>42</v>
      </c>
      <c r="O84" s="13" t="s">
        <v>43</v>
      </c>
    </row>
    <row r="85" spans="1:78" hidden="1">
      <c r="B85" s="13"/>
      <c r="C85" s="13"/>
      <c r="D85" s="13"/>
      <c r="E85" s="13" t="str">
        <f>データ!AH6</f>
        <v>【73.42】</v>
      </c>
      <c r="F85" s="13" t="s">
        <v>44</v>
      </c>
      <c r="G85" s="13" t="s">
        <v>44</v>
      </c>
      <c r="H85" s="13" t="str">
        <f>データ!BO6</f>
        <v>【940.88】</v>
      </c>
      <c r="I85" s="13" t="str">
        <f>データ!BZ6</f>
        <v>【54.59】</v>
      </c>
      <c r="J85" s="13" t="str">
        <f>データ!CK6</f>
        <v>【301.20】</v>
      </c>
      <c r="K85" s="13" t="str">
        <f>データ!CV6</f>
        <v>【56.42】</v>
      </c>
      <c r="L85" s="13" t="str">
        <f>データ!DG6</f>
        <v>【71.01】</v>
      </c>
      <c r="M85" s="13" t="s">
        <v>44</v>
      </c>
      <c r="N85" s="13" t="s">
        <v>44</v>
      </c>
      <c r="O85" s="13" t="str">
        <f>データ!EN6</f>
        <v>【0.58】</v>
      </c>
    </row>
  </sheetData>
  <sheetProtection algorithmName="SHA-512" hashValue="PujvdGrZK91jQNU+OVrs5ehtfqhTI5ScA/K0D1jKVuOvmf2yvlPBJrN1y5RiRHTMIOS+C8UnYb+Z69T53IDISA==" saltValue="q7QxAUKWDeo2kAUFp2i3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45</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46</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47</v>
      </c>
      <c r="B3" s="16" t="s">
        <v>48</v>
      </c>
      <c r="C3" s="16" t="s">
        <v>49</v>
      </c>
      <c r="D3" s="16" t="s">
        <v>50</v>
      </c>
      <c r="E3" s="16" t="s">
        <v>51</v>
      </c>
      <c r="F3" s="16" t="s">
        <v>52</v>
      </c>
      <c r="G3" s="16" t="s">
        <v>53</v>
      </c>
      <c r="H3" s="72" t="s">
        <v>54</v>
      </c>
      <c r="I3" s="73"/>
      <c r="J3" s="73"/>
      <c r="K3" s="73"/>
      <c r="L3" s="73"/>
      <c r="M3" s="73"/>
      <c r="N3" s="73"/>
      <c r="O3" s="73"/>
      <c r="P3" s="73"/>
      <c r="Q3" s="73"/>
      <c r="R3" s="73"/>
      <c r="S3" s="73"/>
      <c r="T3" s="73"/>
      <c r="U3" s="73"/>
      <c r="V3" s="73"/>
      <c r="W3" s="74"/>
      <c r="X3" s="78" t="s">
        <v>55</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29</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c r="A4" s="15" t="s">
        <v>56</v>
      </c>
      <c r="B4" s="17"/>
      <c r="C4" s="17"/>
      <c r="D4" s="17"/>
      <c r="E4" s="17"/>
      <c r="F4" s="17"/>
      <c r="G4" s="17"/>
      <c r="H4" s="75"/>
      <c r="I4" s="76"/>
      <c r="J4" s="76"/>
      <c r="K4" s="76"/>
      <c r="L4" s="76"/>
      <c r="M4" s="76"/>
      <c r="N4" s="76"/>
      <c r="O4" s="76"/>
      <c r="P4" s="76"/>
      <c r="Q4" s="76"/>
      <c r="R4" s="76"/>
      <c r="S4" s="76"/>
      <c r="T4" s="76"/>
      <c r="U4" s="76"/>
      <c r="V4" s="76"/>
      <c r="W4" s="77"/>
      <c r="X4" s="71" t="s">
        <v>57</v>
      </c>
      <c r="Y4" s="71"/>
      <c r="Z4" s="71"/>
      <c r="AA4" s="71"/>
      <c r="AB4" s="71"/>
      <c r="AC4" s="71"/>
      <c r="AD4" s="71"/>
      <c r="AE4" s="71"/>
      <c r="AF4" s="71"/>
      <c r="AG4" s="71"/>
      <c r="AH4" s="71"/>
      <c r="AI4" s="71" t="s">
        <v>58</v>
      </c>
      <c r="AJ4" s="71"/>
      <c r="AK4" s="71"/>
      <c r="AL4" s="71"/>
      <c r="AM4" s="71"/>
      <c r="AN4" s="71"/>
      <c r="AO4" s="71"/>
      <c r="AP4" s="71"/>
      <c r="AQ4" s="71"/>
      <c r="AR4" s="71"/>
      <c r="AS4" s="71"/>
      <c r="AT4" s="71" t="s">
        <v>59</v>
      </c>
      <c r="AU4" s="71"/>
      <c r="AV4" s="71"/>
      <c r="AW4" s="71"/>
      <c r="AX4" s="71"/>
      <c r="AY4" s="71"/>
      <c r="AZ4" s="71"/>
      <c r="BA4" s="71"/>
      <c r="BB4" s="71"/>
      <c r="BC4" s="71"/>
      <c r="BD4" s="71"/>
      <c r="BE4" s="71" t="s">
        <v>60</v>
      </c>
      <c r="BF4" s="71"/>
      <c r="BG4" s="71"/>
      <c r="BH4" s="71"/>
      <c r="BI4" s="71"/>
      <c r="BJ4" s="71"/>
      <c r="BK4" s="71"/>
      <c r="BL4" s="71"/>
      <c r="BM4" s="71"/>
      <c r="BN4" s="71"/>
      <c r="BO4" s="71"/>
      <c r="BP4" s="71" t="s">
        <v>61</v>
      </c>
      <c r="BQ4" s="71"/>
      <c r="BR4" s="71"/>
      <c r="BS4" s="71"/>
      <c r="BT4" s="71"/>
      <c r="BU4" s="71"/>
      <c r="BV4" s="71"/>
      <c r="BW4" s="71"/>
      <c r="BX4" s="71"/>
      <c r="BY4" s="71"/>
      <c r="BZ4" s="71"/>
      <c r="CA4" s="71" t="s">
        <v>62</v>
      </c>
      <c r="CB4" s="71"/>
      <c r="CC4" s="71"/>
      <c r="CD4" s="71"/>
      <c r="CE4" s="71"/>
      <c r="CF4" s="71"/>
      <c r="CG4" s="71"/>
      <c r="CH4" s="71"/>
      <c r="CI4" s="71"/>
      <c r="CJ4" s="71"/>
      <c r="CK4" s="71"/>
      <c r="CL4" s="71" t="s">
        <v>63</v>
      </c>
      <c r="CM4" s="71"/>
      <c r="CN4" s="71"/>
      <c r="CO4" s="71"/>
      <c r="CP4" s="71"/>
      <c r="CQ4" s="71"/>
      <c r="CR4" s="71"/>
      <c r="CS4" s="71"/>
      <c r="CT4" s="71"/>
      <c r="CU4" s="71"/>
      <c r="CV4" s="71"/>
      <c r="CW4" s="71" t="s">
        <v>64</v>
      </c>
      <c r="CX4" s="71"/>
      <c r="CY4" s="71"/>
      <c r="CZ4" s="71"/>
      <c r="DA4" s="71"/>
      <c r="DB4" s="71"/>
      <c r="DC4" s="71"/>
      <c r="DD4" s="71"/>
      <c r="DE4" s="71"/>
      <c r="DF4" s="71"/>
      <c r="DG4" s="71"/>
      <c r="DH4" s="71" t="s">
        <v>65</v>
      </c>
      <c r="DI4" s="71"/>
      <c r="DJ4" s="71"/>
      <c r="DK4" s="71"/>
      <c r="DL4" s="71"/>
      <c r="DM4" s="71"/>
      <c r="DN4" s="71"/>
      <c r="DO4" s="71"/>
      <c r="DP4" s="71"/>
      <c r="DQ4" s="71"/>
      <c r="DR4" s="71"/>
      <c r="DS4" s="71" t="s">
        <v>66</v>
      </c>
      <c r="DT4" s="71"/>
      <c r="DU4" s="71"/>
      <c r="DV4" s="71"/>
      <c r="DW4" s="71"/>
      <c r="DX4" s="71"/>
      <c r="DY4" s="71"/>
      <c r="DZ4" s="71"/>
      <c r="EA4" s="71"/>
      <c r="EB4" s="71"/>
      <c r="EC4" s="71"/>
      <c r="ED4" s="71" t="s">
        <v>67</v>
      </c>
      <c r="EE4" s="71"/>
      <c r="EF4" s="71"/>
      <c r="EG4" s="71"/>
      <c r="EH4" s="71"/>
      <c r="EI4" s="71"/>
      <c r="EJ4" s="71"/>
      <c r="EK4" s="71"/>
      <c r="EL4" s="71"/>
      <c r="EM4" s="71"/>
      <c r="EN4" s="71"/>
    </row>
    <row r="5" spans="1:144">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32</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c r="A6" s="15" t="s">
        <v>96</v>
      </c>
      <c r="B6" s="20">
        <f>B7</f>
        <v>2021</v>
      </c>
      <c r="C6" s="20">
        <f t="shared" ref="C6:W6" si="3">C7</f>
        <v>74071</v>
      </c>
      <c r="D6" s="20">
        <f t="shared" si="3"/>
        <v>47</v>
      </c>
      <c r="E6" s="20">
        <f t="shared" si="3"/>
        <v>1</v>
      </c>
      <c r="F6" s="20">
        <f t="shared" si="3"/>
        <v>0</v>
      </c>
      <c r="G6" s="20">
        <f t="shared" si="3"/>
        <v>0</v>
      </c>
      <c r="H6" s="20" t="str">
        <f t="shared" si="3"/>
        <v>福島県　磐梯町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99.39</v>
      </c>
      <c r="Q6" s="21">
        <f t="shared" si="3"/>
        <v>3208</v>
      </c>
      <c r="R6" s="21">
        <f t="shared" si="3"/>
        <v>3349</v>
      </c>
      <c r="S6" s="21">
        <f t="shared" si="3"/>
        <v>59.77</v>
      </c>
      <c r="T6" s="21">
        <f t="shared" si="3"/>
        <v>56.03</v>
      </c>
      <c r="U6" s="21">
        <f t="shared" si="3"/>
        <v>3243</v>
      </c>
      <c r="V6" s="21">
        <f t="shared" si="3"/>
        <v>36.06</v>
      </c>
      <c r="W6" s="21">
        <f t="shared" si="3"/>
        <v>89.93</v>
      </c>
      <c r="X6" s="22">
        <f>IF(X7="",NA(),X7)</f>
        <v>120.81</v>
      </c>
      <c r="Y6" s="22">
        <f t="shared" ref="Y6:AG6" si="4">IF(Y7="",NA(),Y7)</f>
        <v>107.2</v>
      </c>
      <c r="Z6" s="22">
        <f t="shared" si="4"/>
        <v>118.55</v>
      </c>
      <c r="AA6" s="22">
        <f t="shared" si="4"/>
        <v>109.05</v>
      </c>
      <c r="AB6" s="22">
        <f t="shared" si="4"/>
        <v>119.43</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20.71</v>
      </c>
      <c r="BF6" s="22">
        <f t="shared" ref="BF6:BN6" si="7">IF(BF7="",NA(),BF7)</f>
        <v>17.510000000000002</v>
      </c>
      <c r="BG6" s="22">
        <f t="shared" si="7"/>
        <v>15.49</v>
      </c>
      <c r="BH6" s="22">
        <f t="shared" si="7"/>
        <v>14.91</v>
      </c>
      <c r="BI6" s="22">
        <f t="shared" si="7"/>
        <v>11.48</v>
      </c>
      <c r="BJ6" s="22">
        <f t="shared" si="7"/>
        <v>1061.58</v>
      </c>
      <c r="BK6" s="22">
        <f t="shared" si="7"/>
        <v>1007.7</v>
      </c>
      <c r="BL6" s="22">
        <f t="shared" si="7"/>
        <v>1018.52</v>
      </c>
      <c r="BM6" s="22">
        <f t="shared" si="7"/>
        <v>949.61</v>
      </c>
      <c r="BN6" s="22">
        <f t="shared" si="7"/>
        <v>918.84</v>
      </c>
      <c r="BO6" s="21" t="str">
        <f>IF(BO7="","",IF(BO7="-","【-】","【"&amp;SUBSTITUTE(TEXT(BO7,"#,##0.00"),"-","△")&amp;"】"))</f>
        <v>【940.88】</v>
      </c>
      <c r="BP6" s="22">
        <f>IF(BP7="",NA(),BP7)</f>
        <v>86.97</v>
      </c>
      <c r="BQ6" s="22">
        <f t="shared" ref="BQ6:BY6" si="8">IF(BQ7="",NA(),BQ7)</f>
        <v>76.91</v>
      </c>
      <c r="BR6" s="22">
        <f t="shared" si="8"/>
        <v>84.33</v>
      </c>
      <c r="BS6" s="22">
        <f t="shared" si="8"/>
        <v>74.599999999999994</v>
      </c>
      <c r="BT6" s="22">
        <f t="shared" si="8"/>
        <v>86.81</v>
      </c>
      <c r="BU6" s="22">
        <f t="shared" si="8"/>
        <v>58.52</v>
      </c>
      <c r="BV6" s="22">
        <f t="shared" si="8"/>
        <v>59.22</v>
      </c>
      <c r="BW6" s="22">
        <f t="shared" si="8"/>
        <v>58.79</v>
      </c>
      <c r="BX6" s="22">
        <f t="shared" si="8"/>
        <v>58.41</v>
      </c>
      <c r="BY6" s="22">
        <f t="shared" si="8"/>
        <v>58.27</v>
      </c>
      <c r="BZ6" s="21" t="str">
        <f>IF(BZ7="","",IF(BZ7="-","【-】","【"&amp;SUBSTITUTE(TEXT(BZ7,"#,##0.00"),"-","△")&amp;"】"))</f>
        <v>【54.59】</v>
      </c>
      <c r="CA6" s="22">
        <f>IF(CA7="",NA(),CA7)</f>
        <v>205.29</v>
      </c>
      <c r="CB6" s="22">
        <f t="shared" ref="CB6:CJ6" si="9">IF(CB7="",NA(),CB7)</f>
        <v>230.11</v>
      </c>
      <c r="CC6" s="22">
        <f t="shared" si="9"/>
        <v>213.65</v>
      </c>
      <c r="CD6" s="22">
        <f t="shared" si="9"/>
        <v>243.98</v>
      </c>
      <c r="CE6" s="22">
        <f t="shared" si="9"/>
        <v>210.55</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42.42</v>
      </c>
      <c r="CM6" s="22">
        <f t="shared" ref="CM6:CU6" si="10">IF(CM7="",NA(),CM7)</f>
        <v>43.69</v>
      </c>
      <c r="CN6" s="22">
        <f t="shared" si="10"/>
        <v>38.04</v>
      </c>
      <c r="CO6" s="22">
        <f t="shared" si="10"/>
        <v>32.909999999999997</v>
      </c>
      <c r="CP6" s="22">
        <f t="shared" si="10"/>
        <v>34.44</v>
      </c>
      <c r="CQ6" s="22">
        <f t="shared" si="10"/>
        <v>57.3</v>
      </c>
      <c r="CR6" s="22">
        <f t="shared" si="10"/>
        <v>56.76</v>
      </c>
      <c r="CS6" s="22">
        <f t="shared" si="10"/>
        <v>56.04</v>
      </c>
      <c r="CT6" s="22">
        <f t="shared" si="10"/>
        <v>58.52</v>
      </c>
      <c r="CU6" s="22">
        <f t="shared" si="10"/>
        <v>58.88</v>
      </c>
      <c r="CV6" s="21" t="str">
        <f>IF(CV7="","",IF(CV7="-","【-】","【"&amp;SUBSTITUTE(TEXT(CV7,"#,##0.00"),"-","△")&amp;"】"))</f>
        <v>【56.42】</v>
      </c>
      <c r="CW6" s="22">
        <f>IF(CW7="",NA(),CW7)</f>
        <v>79.61</v>
      </c>
      <c r="CX6" s="22">
        <f t="shared" ref="CX6:DF6" si="11">IF(CX7="",NA(),CX7)</f>
        <v>79.03</v>
      </c>
      <c r="CY6" s="22">
        <f t="shared" si="11"/>
        <v>83.55</v>
      </c>
      <c r="CZ6" s="22">
        <f t="shared" si="11"/>
        <v>84.99</v>
      </c>
      <c r="DA6" s="22">
        <f t="shared" si="11"/>
        <v>86.77</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0.22</v>
      </c>
      <c r="EF6" s="22">
        <f t="shared" si="14"/>
        <v>0.17</v>
      </c>
      <c r="EG6" s="22">
        <f t="shared" si="14"/>
        <v>0.24</v>
      </c>
      <c r="EH6" s="22">
        <f t="shared" si="14"/>
        <v>0.22</v>
      </c>
      <c r="EI6" s="22">
        <f t="shared" si="14"/>
        <v>0.72</v>
      </c>
      <c r="EJ6" s="22">
        <f t="shared" si="14"/>
        <v>0.53</v>
      </c>
      <c r="EK6" s="22">
        <f t="shared" si="14"/>
        <v>0.71</v>
      </c>
      <c r="EL6" s="22">
        <f t="shared" si="14"/>
        <v>0.72</v>
      </c>
      <c r="EM6" s="22">
        <f t="shared" si="14"/>
        <v>0.71</v>
      </c>
      <c r="EN6" s="21" t="str">
        <f>IF(EN7="","",IF(EN7="-","【-】","【"&amp;SUBSTITUTE(TEXT(EN7,"#,##0.00"),"-","△")&amp;"】"))</f>
        <v>【0.58】</v>
      </c>
    </row>
    <row r="7" spans="1:144" s="23" customFormat="1">
      <c r="A7" s="15"/>
      <c r="B7" s="24">
        <v>2021</v>
      </c>
      <c r="C7" s="24">
        <v>74071</v>
      </c>
      <c r="D7" s="24">
        <v>47</v>
      </c>
      <c r="E7" s="24">
        <v>1</v>
      </c>
      <c r="F7" s="24">
        <v>0</v>
      </c>
      <c r="G7" s="24">
        <v>0</v>
      </c>
      <c r="H7" s="24" t="s">
        <v>97</v>
      </c>
      <c r="I7" s="24" t="s">
        <v>98</v>
      </c>
      <c r="J7" s="24" t="s">
        <v>99</v>
      </c>
      <c r="K7" s="24" t="s">
        <v>100</v>
      </c>
      <c r="L7" s="24" t="s">
        <v>101</v>
      </c>
      <c r="M7" s="24" t="s">
        <v>102</v>
      </c>
      <c r="N7" s="25" t="s">
        <v>103</v>
      </c>
      <c r="O7" s="25" t="s">
        <v>104</v>
      </c>
      <c r="P7" s="25">
        <v>99.39</v>
      </c>
      <c r="Q7" s="25">
        <v>3208</v>
      </c>
      <c r="R7" s="25">
        <v>3349</v>
      </c>
      <c r="S7" s="25">
        <v>59.77</v>
      </c>
      <c r="T7" s="25">
        <v>56.03</v>
      </c>
      <c r="U7" s="25">
        <v>3243</v>
      </c>
      <c r="V7" s="25">
        <v>36.06</v>
      </c>
      <c r="W7" s="25">
        <v>89.93</v>
      </c>
      <c r="X7" s="25">
        <v>120.81</v>
      </c>
      <c r="Y7" s="25">
        <v>107.2</v>
      </c>
      <c r="Z7" s="25">
        <v>118.55</v>
      </c>
      <c r="AA7" s="25">
        <v>109.05</v>
      </c>
      <c r="AB7" s="25">
        <v>119.43</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20.71</v>
      </c>
      <c r="BF7" s="25">
        <v>17.510000000000002</v>
      </c>
      <c r="BG7" s="25">
        <v>15.49</v>
      </c>
      <c r="BH7" s="25">
        <v>14.91</v>
      </c>
      <c r="BI7" s="25">
        <v>11.48</v>
      </c>
      <c r="BJ7" s="25">
        <v>1061.58</v>
      </c>
      <c r="BK7" s="25">
        <v>1007.7</v>
      </c>
      <c r="BL7" s="25">
        <v>1018.52</v>
      </c>
      <c r="BM7" s="25">
        <v>949.61</v>
      </c>
      <c r="BN7" s="25">
        <v>918.84</v>
      </c>
      <c r="BO7" s="25">
        <v>940.88</v>
      </c>
      <c r="BP7" s="25">
        <v>86.97</v>
      </c>
      <c r="BQ7" s="25">
        <v>76.91</v>
      </c>
      <c r="BR7" s="25">
        <v>84.33</v>
      </c>
      <c r="BS7" s="25">
        <v>74.599999999999994</v>
      </c>
      <c r="BT7" s="25">
        <v>86.81</v>
      </c>
      <c r="BU7" s="25">
        <v>58.52</v>
      </c>
      <c r="BV7" s="25">
        <v>59.22</v>
      </c>
      <c r="BW7" s="25">
        <v>58.79</v>
      </c>
      <c r="BX7" s="25">
        <v>58.41</v>
      </c>
      <c r="BY7" s="25">
        <v>58.27</v>
      </c>
      <c r="BZ7" s="25">
        <v>54.59</v>
      </c>
      <c r="CA7" s="25">
        <v>205.29</v>
      </c>
      <c r="CB7" s="25">
        <v>230.11</v>
      </c>
      <c r="CC7" s="25">
        <v>213.65</v>
      </c>
      <c r="CD7" s="25">
        <v>243.98</v>
      </c>
      <c r="CE7" s="25">
        <v>210.55</v>
      </c>
      <c r="CF7" s="25">
        <v>296.3</v>
      </c>
      <c r="CG7" s="25">
        <v>292.89999999999998</v>
      </c>
      <c r="CH7" s="25">
        <v>298.25</v>
      </c>
      <c r="CI7" s="25">
        <v>303.27999999999997</v>
      </c>
      <c r="CJ7" s="25">
        <v>303.81</v>
      </c>
      <c r="CK7" s="25">
        <v>301.2</v>
      </c>
      <c r="CL7" s="25">
        <v>42.42</v>
      </c>
      <c r="CM7" s="25">
        <v>43.69</v>
      </c>
      <c r="CN7" s="25">
        <v>38.04</v>
      </c>
      <c r="CO7" s="25">
        <v>32.909999999999997</v>
      </c>
      <c r="CP7" s="25">
        <v>34.44</v>
      </c>
      <c r="CQ7" s="25">
        <v>57.3</v>
      </c>
      <c r="CR7" s="25">
        <v>56.76</v>
      </c>
      <c r="CS7" s="25">
        <v>56.04</v>
      </c>
      <c r="CT7" s="25">
        <v>58.52</v>
      </c>
      <c r="CU7" s="25">
        <v>58.88</v>
      </c>
      <c r="CV7" s="25">
        <v>56.42</v>
      </c>
      <c r="CW7" s="25">
        <v>79.61</v>
      </c>
      <c r="CX7" s="25">
        <v>79.03</v>
      </c>
      <c r="CY7" s="25">
        <v>83.55</v>
      </c>
      <c r="CZ7" s="25">
        <v>84.99</v>
      </c>
      <c r="DA7" s="25">
        <v>86.77</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0.22</v>
      </c>
      <c r="EF7" s="25">
        <v>0.17</v>
      </c>
      <c r="EG7" s="25">
        <v>0.24</v>
      </c>
      <c r="EH7" s="25">
        <v>0.22</v>
      </c>
      <c r="EI7" s="25">
        <v>0.72</v>
      </c>
      <c r="EJ7" s="25">
        <v>0.53</v>
      </c>
      <c r="EK7" s="25">
        <v>0.71</v>
      </c>
      <c r="EL7" s="25">
        <v>0.72</v>
      </c>
      <c r="EM7" s="25">
        <v>0.71</v>
      </c>
      <c r="EN7" s="25">
        <v>0.57999999999999996</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48</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c r="B11">
        <v>4</v>
      </c>
      <c r="C11">
        <v>3</v>
      </c>
      <c r="D11">
        <v>2</v>
      </c>
      <c r="E11">
        <v>1</v>
      </c>
      <c r="F11">
        <v>0</v>
      </c>
      <c r="G11" t="s">
        <v>110</v>
      </c>
    </row>
    <row r="12" spans="1:144">
      <c r="B12">
        <v>1</v>
      </c>
      <c r="C12">
        <v>1</v>
      </c>
      <c r="D12">
        <v>1</v>
      </c>
      <c r="E12">
        <v>2</v>
      </c>
      <c r="F12">
        <v>3</v>
      </c>
      <c r="G12" t="s">
        <v>111</v>
      </c>
    </row>
    <row r="13" spans="1:144">
      <c r="B13" t="s">
        <v>112</v>
      </c>
      <c r="C13" t="s">
        <v>112</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BF8C498D324C4A840107CDE14D7A6D" ma:contentTypeVersion="4" ma:contentTypeDescription="新しいドキュメントを作成します。" ma:contentTypeScope="" ma:versionID="64135b69e7612c08e47eff706a23e59f">
  <xsd:schema xmlns:xsd="http://www.w3.org/2001/XMLSchema" xmlns:xs="http://www.w3.org/2001/XMLSchema" xmlns:p="http://schemas.microsoft.com/office/2006/metadata/properties" xmlns:ns2="136a6e49-b841-4273-aa51-4b8ad521ab15" xmlns:ns3="5c7e6db1-12e1-41dc-bce2-cfc946019134" targetNamespace="http://schemas.microsoft.com/office/2006/metadata/properties" ma:root="true" ma:fieldsID="e98049528db3363cd497e0d2690c873e" ns2:_="" ns3:_="">
    <xsd:import namespace="136a6e49-b841-4273-aa51-4b8ad521ab15"/>
    <xsd:import namespace="5c7e6db1-12e1-41dc-bce2-cfc9460191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a6e49-b841-4273-aa51-4b8ad521a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e6db1-12e1-41dc-bce2-cfc94601913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96CE81-C1F2-4A28-90B9-0E0B0E05F1ED}"/>
</file>

<file path=customXml/itemProps2.xml><?xml version="1.0" encoding="utf-8"?>
<ds:datastoreItem xmlns:ds="http://schemas.openxmlformats.org/officeDocument/2006/customXml" ds:itemID="{2A72D7AB-9341-41F9-AF80-3EE103DF66F3}"/>
</file>

<file path=customXml/itemProps3.xml><?xml version="1.0" encoding="utf-8"?>
<ds:datastoreItem xmlns:ds="http://schemas.openxmlformats.org/officeDocument/2006/customXml" ds:itemID="{682A8584-5033-41DF-9D42-5A3DFC429AA3}"/>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0x0101001DBF8C498D324C4A840107CDE14D7A6D</vt:lpwstr>
  </property>
</Properties>
</file>