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shimo412\Desktop\簡水【経営比較分析表】2021_073628_47_010\【経営比較分析表】2021_073628_47_010\"/>
    </mc:Choice>
  </mc:AlternateContent>
  <xr:revisionPtr revIDLastSave="0" documentId="13_ncr:1_{D311637E-BDED-4ECE-A673-96408BAFF79B}" xr6:coauthVersionLast="45" xr6:coauthVersionMax="45" xr10:uidLastSave="{00000000-0000-0000-0000-000000000000}"/>
  <workbookProtection workbookAlgorithmName="SHA-512" workbookHashValue="YZKJvrK9GMVaqu9+Lr7k9YzaSTwu8p+Hxir3Upf88Z1Cm3uUs2GOKYWgL/xPnA+fNjNWBEBFDaT+U3+M2upkIw==" workbookSaltValue="5SdVQdy550ExRSf2Bw4zoA==" workbookSpinCount="100000" lockStructure="1"/>
  <bookViews>
    <workbookView xWindow="-120" yWindow="-120" windowWidth="20730" windowHeight="1116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<sst xmlns="http://schemas.openxmlformats.org/spreadsheetml/2006/main" count="233" uniqueCount="117">
  <si>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</si>
  <si>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</si>
  <si>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</si>
  <si>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</si>
  <si>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</si>
  <si>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</si>
  <si>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</si>
  <si>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</si>
  <si>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</si>
  <si>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</si>
  <si>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</si>
  <si>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</si>
  <si>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</si>
  <si>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</si>
  <si>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</si>
  <si>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</si>
  <si>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</si>
  <si>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</si>
  <si>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</si>
  <si>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</si>
  <si>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</si>
  <si>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</si>
  <si>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</si>
  <si>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</si>
  <si>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</si>
  <si>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</si>
  <si>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</si>
  <si>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</si>
  <si>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</si>
  <si>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</si>
  <si>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</si>
  <si>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</si>
  <si>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</si>
  <si>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</si>
  <si>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</si>
  <si>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</si>
  <si>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</si>
  <si>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</si>
  <si>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</si>
  <si>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</si>
  <si>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</si>
  <si>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</si>
  <si>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</si>
  <si>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</si>
  <si>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</si>
  <si>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</si>
  <si>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</si>
  <si>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</si>
  <si>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</si>
  <si>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</si>
  <si>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</si>
  <si>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</si>
  <si>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</si>
  <si>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</si>
  <si>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</si>
  <si>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</si>
  <si>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</si>
  <si>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</si>
  <si>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</si>
  <si>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</si>
  <si>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</si>
  <si>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</si>
  <si>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</si>
  <si>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</si>
  <si>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</si>
  <si>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</si>
  <si>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</si>
  <si>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</si>
  <si>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</si>
  <si>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</si>
  <si>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</si>
  <si>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</si>
  <si>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</si>
  <si>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</si>
  <si>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</si>
  <si>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</si>
  <si>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</si>
  <si>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</si>
  <si>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</si>
  <si>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</si>
  <si>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</si>
  <si>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</si>
  <si>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</si>
  <si>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</si>
  <si>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</si>
  <si>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</si>
  <si>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</si>
  <si>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</si>
  <si>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</si>
  <si>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</si>
  <si>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</si>
  <si>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</si>
  <si>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</si>
  <si>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</si>
  <si>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下郷町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</si>
  <si>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</si>
  <si>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</si>
  <si>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</si>
  <si>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</si>
  <si>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</si>
  <si>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</si>
  <si>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</si>
  <si>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</si>
  <si>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</si>
  <si>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</si>
  <si>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</si>
  <si>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</si>
  <si>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</si>
  <si>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</si>
  <si>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</si>
  <si>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</si>
  <si>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</si>
  <si>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</si>
  <si>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</si>
  <si>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当町の水道事業の運営については、必要最小限の予算で水道施設を維持管理しながら水道水の供給を行っている。そのなかで、地方債を償還しながら経常収支を上げていくには、水道使用料の回収率を上げていくことが効果的であると考える。
　水道使用料の収納率については、現年分の完納はもちろんのこと、滞納繰越分については納入指導を含め対策が必要であり、新規滞納者を増やさないよう努力していかなければならない。
　また、施設利用率が平均より大きく上回っているのに対し、有収率が平均より下回っている。漏水等が頻繁に発生する老朽管更新、漏水調査および修繕を計画的に実施しなければならない。　　　</t>
    <phoneticPr fontId="4"/>
  </si>
  <si>
    <t>　財政の状況と経常費用を勘案しながら、老朽化した電装各施設(設備)や水道管の更新を検討しなくてならないが、給水人口が減少し、財政上厳しくなっていく中で、優先順位を含めどのように更新していくかが大きな課題である。
　</t>
    <phoneticPr fontId="4"/>
  </si>
  <si>
    <t>　現在の水道施設を維持管理しながら、水道事業の運営を改善していくには、収納率向上、老朽化等に伴う修繕、管路更新など複合的課題が多い。毎年給水人口が減少し、収入も減少している現状では難しい状況ではあるが、今後何かしらの対策を講じた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</si>
</sst>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12C-4168-B1EB-E8611B5A1CAA}"/>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0.53</c:v>
                </c:pt>
                <c:pt idx="2">
                  <c:v>0.71</c:v>
                </c:pt>
                <c:pt idx="3">
                  <c:v>0.72</c:v>
                </c:pt>
                <c:pt idx="4">
                  <c:v>0.71</c:v>
                </c:pt>
              </c:numCache>
            </c:numRef>
          </c:val>
          <c:smooth val="0"/>
          <c:extLst>
            <c:ext xmlns:c16="http://schemas.microsoft.com/office/drawing/2014/chart" uri="{C3380CC4-5D6E-409C-BE32-E72D297353CC}">
              <c16:uniqueId val="{00000001-712C-4168-B1EB-E8611B5A1CAA}"/>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100</c:v>
                </c:pt>
                <c:pt idx="1">
                  <c:v>97</c:v>
                </c:pt>
                <c:pt idx="2">
                  <c:v>91.94</c:v>
                </c:pt>
                <c:pt idx="3">
                  <c:v>83.41</c:v>
                </c:pt>
                <c:pt idx="4">
                  <c:v>81.2</c:v>
                </c:pt>
              </c:numCache>
            </c:numRef>
          </c:val>
          <c:extLst>
            <c:ext xmlns:c16="http://schemas.microsoft.com/office/drawing/2014/chart" uri="{C3380CC4-5D6E-409C-BE32-E72D297353CC}">
              <c16:uniqueId val="{00000000-4EEE-45E5-8E86-B0BA95FCF969}"/>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57.3</c:v>
                </c:pt>
                <c:pt idx="1">
                  <c:v>56.76</c:v>
                </c:pt>
                <c:pt idx="2">
                  <c:v>56.04</c:v>
                </c:pt>
                <c:pt idx="3">
                  <c:v>58.52</c:v>
                </c:pt>
                <c:pt idx="4">
                  <c:v>58.88</c:v>
                </c:pt>
              </c:numCache>
            </c:numRef>
          </c:val>
          <c:smooth val="0"/>
          <c:extLst>
            <c:ext xmlns:c16="http://schemas.microsoft.com/office/drawing/2014/chart" uri="{C3380CC4-5D6E-409C-BE32-E72D297353CC}">
              <c16:uniqueId val="{00000001-4EEE-45E5-8E86-B0BA95FCF969}"/>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35.9</c:v>
                </c:pt>
                <c:pt idx="1">
                  <c:v>37.96</c:v>
                </c:pt>
                <c:pt idx="2">
                  <c:v>38.72</c:v>
                </c:pt>
                <c:pt idx="3">
                  <c:v>41.91</c:v>
                </c:pt>
                <c:pt idx="4">
                  <c:v>42.72</c:v>
                </c:pt>
              </c:numCache>
            </c:numRef>
          </c:val>
          <c:extLst>
            <c:ext xmlns:c16="http://schemas.microsoft.com/office/drawing/2014/chart" uri="{C3380CC4-5D6E-409C-BE32-E72D297353CC}">
              <c16:uniqueId val="{00000000-9D17-4DA3-89F0-FBEC5BF6BC2C}"/>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72.42</c:v>
                </c:pt>
                <c:pt idx="1">
                  <c:v>73.069999999999993</c:v>
                </c:pt>
                <c:pt idx="2">
                  <c:v>72.78</c:v>
                </c:pt>
                <c:pt idx="3">
                  <c:v>71.33</c:v>
                </c:pt>
                <c:pt idx="4">
                  <c:v>71.150000000000006</c:v>
                </c:pt>
              </c:numCache>
            </c:numRef>
          </c:val>
          <c:smooth val="0"/>
          <c:extLst>
            <c:ext xmlns:c16="http://schemas.microsoft.com/office/drawing/2014/chart" uri="{C3380CC4-5D6E-409C-BE32-E72D297353CC}">
              <c16:uniqueId val="{00000001-9D17-4DA3-89F0-FBEC5BF6BC2C}"/>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77.489999999999995</c:v>
                </c:pt>
                <c:pt idx="1">
                  <c:v>73.94</c:v>
                </c:pt>
                <c:pt idx="2">
                  <c:v>73.489999999999995</c:v>
                </c:pt>
                <c:pt idx="3">
                  <c:v>70.56</c:v>
                </c:pt>
                <c:pt idx="4">
                  <c:v>73.88</c:v>
                </c:pt>
              </c:numCache>
            </c:numRef>
          </c:val>
          <c:extLst>
            <c:ext xmlns:c16="http://schemas.microsoft.com/office/drawing/2014/chart" uri="{C3380CC4-5D6E-409C-BE32-E72D297353CC}">
              <c16:uniqueId val="{00000000-E494-45BB-8CFA-1F4B901FB1F3}"/>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78.510000000000005</c:v>
                </c:pt>
                <c:pt idx="1">
                  <c:v>77.91</c:v>
                </c:pt>
                <c:pt idx="2">
                  <c:v>79.099999999999994</c:v>
                </c:pt>
                <c:pt idx="3">
                  <c:v>79.33</c:v>
                </c:pt>
                <c:pt idx="4">
                  <c:v>73.540000000000006</c:v>
                </c:pt>
              </c:numCache>
            </c:numRef>
          </c:val>
          <c:smooth val="0"/>
          <c:extLst>
            <c:ext xmlns:c16="http://schemas.microsoft.com/office/drawing/2014/chart" uri="{C3380CC4-5D6E-409C-BE32-E72D297353CC}">
              <c16:uniqueId val="{00000001-E494-45BB-8CFA-1F4B901FB1F3}"/>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08C-4896-9AEB-B059AA65F7DE}"/>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08C-4896-9AEB-B059AA65F7DE}"/>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C44-4A3E-ACB7-D1E8918FE377}"/>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44-4A3E-ACB7-D1E8918FE377}"/>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DF1-44D1-A73C-002EAF7D3E0D}"/>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F1-44D1-A73C-002EAF7D3E0D}"/>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1B8-43BC-9820-E91E4BB519CA}"/>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B8-43BC-9820-E91E4BB519CA}"/>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1150.78</c:v>
                </c:pt>
                <c:pt idx="1">
                  <c:v>1045.28</c:v>
                </c:pt>
                <c:pt idx="2">
                  <c:v>958.77</c:v>
                </c:pt>
                <c:pt idx="3">
                  <c:v>860.38</c:v>
                </c:pt>
                <c:pt idx="4">
                  <c:v>755.53</c:v>
                </c:pt>
              </c:numCache>
            </c:numRef>
          </c:val>
          <c:extLst>
            <c:ext xmlns:c16="http://schemas.microsoft.com/office/drawing/2014/chart" uri="{C3380CC4-5D6E-409C-BE32-E72D297353CC}">
              <c16:uniqueId val="{00000000-6911-46FB-941E-C33AA7713A31}"/>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1061.58</c:v>
                </c:pt>
                <c:pt idx="1">
                  <c:v>1007.7</c:v>
                </c:pt>
                <c:pt idx="2">
                  <c:v>1018.52</c:v>
                </c:pt>
                <c:pt idx="3">
                  <c:v>949.61</c:v>
                </c:pt>
                <c:pt idx="4">
                  <c:v>918.84</c:v>
                </c:pt>
              </c:numCache>
            </c:numRef>
          </c:val>
          <c:smooth val="0"/>
          <c:extLst>
            <c:ext xmlns:c16="http://schemas.microsoft.com/office/drawing/2014/chart" uri="{C3380CC4-5D6E-409C-BE32-E72D297353CC}">
              <c16:uniqueId val="{00000001-6911-46FB-941E-C33AA7713A31}"/>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57.42</c:v>
                </c:pt>
                <c:pt idx="1">
                  <c:v>58.25</c:v>
                </c:pt>
                <c:pt idx="2">
                  <c:v>57.46</c:v>
                </c:pt>
                <c:pt idx="3">
                  <c:v>55.83</c:v>
                </c:pt>
                <c:pt idx="4">
                  <c:v>54.96</c:v>
                </c:pt>
              </c:numCache>
            </c:numRef>
          </c:val>
          <c:extLst>
            <c:ext xmlns:c16="http://schemas.microsoft.com/office/drawing/2014/chart" uri="{C3380CC4-5D6E-409C-BE32-E72D297353CC}">
              <c16:uniqueId val="{00000000-E2AA-48EB-A41D-C025EE9CF5C2}"/>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58.52</c:v>
                </c:pt>
                <c:pt idx="1">
                  <c:v>59.22</c:v>
                </c:pt>
                <c:pt idx="2">
                  <c:v>58.79</c:v>
                </c:pt>
                <c:pt idx="3">
                  <c:v>58.41</c:v>
                </c:pt>
                <c:pt idx="4">
                  <c:v>58.27</c:v>
                </c:pt>
              </c:numCache>
            </c:numRef>
          </c:val>
          <c:smooth val="0"/>
          <c:extLst>
            <c:ext xmlns:c16="http://schemas.microsoft.com/office/drawing/2014/chart" uri="{C3380CC4-5D6E-409C-BE32-E72D297353CC}">
              <c16:uniqueId val="{00000001-E2AA-48EB-A41D-C025EE9CF5C2}"/>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400.87</c:v>
                </c:pt>
                <c:pt idx="1">
                  <c:v>388.99</c:v>
                </c:pt>
                <c:pt idx="2">
                  <c:v>402.38</c:v>
                </c:pt>
                <c:pt idx="3">
                  <c:v>423.17</c:v>
                </c:pt>
                <c:pt idx="4">
                  <c:v>436.17</c:v>
                </c:pt>
              </c:numCache>
            </c:numRef>
          </c:val>
          <c:extLst>
            <c:ext xmlns:c16="http://schemas.microsoft.com/office/drawing/2014/chart" uri="{C3380CC4-5D6E-409C-BE32-E72D297353CC}">
              <c16:uniqueId val="{00000000-B4C5-4EC1-84A2-D70450A4A481}"/>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296.3</c:v>
                </c:pt>
                <c:pt idx="1">
                  <c:v>292.89999999999998</c:v>
                </c:pt>
                <c:pt idx="2">
                  <c:v>298.25</c:v>
                </c:pt>
                <c:pt idx="3">
                  <c:v>303.27999999999997</c:v>
                </c:pt>
                <c:pt idx="4">
                  <c:v>303.81</c:v>
                </c:pt>
              </c:numCache>
            </c:numRef>
          </c:val>
          <c:smooth val="0"/>
          <c:extLst>
            <c:ext xmlns:c16="http://schemas.microsoft.com/office/drawing/2014/chart" uri="{C3380CC4-5D6E-409C-BE32-E72D297353CC}">
              <c16:uniqueId val="{00000001-B4C5-4EC1-84A2-D70450A4A481}"/>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31" zoomScale="55" zoomScaleNormal="5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福島県　下郷町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8" t="s">
        <v>1</v>
      </c>
      <c r="C7" s="58"/>
      <c r="D7" s="58"/>
      <c r="E7" s="58"/>
      <c r="F7" s="58"/>
      <c r="G7" s="58"/>
      <c r="H7" s="58"/>
      <c r="I7" s="58" t="s">
        <v>2</v>
      </c>
      <c r="J7" s="58"/>
      <c r="K7" s="58"/>
      <c r="L7" s="58"/>
      <c r="M7" s="58"/>
      <c r="N7" s="58"/>
      <c r="O7" s="58"/>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8" t="s">
        <v>7</v>
      </c>
      <c r="AU7" s="58"/>
      <c r="AV7" s="58"/>
      <c r="AW7" s="58"/>
      <c r="AX7" s="58"/>
      <c r="AY7" s="58"/>
      <c r="AZ7" s="58"/>
      <c r="BA7" s="58"/>
      <c r="BB7" s="58" t="s">
        <v>8</v>
      </c>
      <c r="BC7" s="58"/>
      <c r="BD7" s="58"/>
      <c r="BE7" s="58"/>
      <c r="BF7" s="58"/>
      <c r="BG7" s="58"/>
      <c r="BH7" s="58"/>
      <c r="BI7" s="58"/>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水道事業</v>
      </c>
      <c r="J8" s="66"/>
      <c r="K8" s="66"/>
      <c r="L8" s="66"/>
      <c r="M8" s="66"/>
      <c r="N8" s="66"/>
      <c r="O8" s="66"/>
      <c r="P8" s="66" t="str">
        <f>データ!$K$6</f>
        <v>簡易水道事業</v>
      </c>
      <c r="Q8" s="66"/>
      <c r="R8" s="66"/>
      <c r="S8" s="66"/>
      <c r="T8" s="66"/>
      <c r="U8" s="66"/>
      <c r="V8" s="66"/>
      <c r="W8" s="66" t="str">
        <f>データ!$L$6</f>
        <v>D3</v>
      </c>
      <c r="X8" s="66"/>
      <c r="Y8" s="66"/>
      <c r="Z8" s="66"/>
      <c r="AA8" s="66"/>
      <c r="AB8" s="66"/>
      <c r="AC8" s="66"/>
      <c r="AD8" s="66" t="str">
        <f>データ!$M$6</f>
        <v>非設置</v>
      </c>
      <c r="AE8" s="66"/>
      <c r="AF8" s="66"/>
      <c r="AG8" s="66"/>
      <c r="AH8" s="66"/>
      <c r="AI8" s="66"/>
      <c r="AJ8" s="66"/>
      <c r="AK8" s="2"/>
      <c r="AL8" s="55">
        <f>データ!$R$6</f>
        <v>5289</v>
      </c>
      <c r="AM8" s="55"/>
      <c r="AN8" s="55"/>
      <c r="AO8" s="55"/>
      <c r="AP8" s="55"/>
      <c r="AQ8" s="55"/>
      <c r="AR8" s="55"/>
      <c r="AS8" s="55"/>
      <c r="AT8" s="45">
        <f>データ!$S$6</f>
        <v>317.04000000000002</v>
      </c>
      <c r="AU8" s="45"/>
      <c r="AV8" s="45"/>
      <c r="AW8" s="45"/>
      <c r="AX8" s="45"/>
      <c r="AY8" s="45"/>
      <c r="AZ8" s="45"/>
      <c r="BA8" s="45"/>
      <c r="BB8" s="45">
        <f>データ!$T$6</f>
        <v>16.68</v>
      </c>
      <c r="BC8" s="45"/>
      <c r="BD8" s="45"/>
      <c r="BE8" s="45"/>
      <c r="BF8" s="45"/>
      <c r="BG8" s="45"/>
      <c r="BH8" s="45"/>
      <c r="BI8" s="45"/>
      <c r="BJ8" s="3"/>
      <c r="BK8" s="3"/>
      <c r="BL8" s="67" t="s">
        <v>10</v>
      </c>
      <c r="BM8" s="68"/>
      <c r="BN8" s="56" t="s">
        <v>11</v>
      </c>
      <c r="BO8" s="56"/>
      <c r="BP8" s="56"/>
      <c r="BQ8" s="56"/>
      <c r="BR8" s="56"/>
      <c r="BS8" s="56"/>
      <c r="BT8" s="56"/>
      <c r="BU8" s="56"/>
      <c r="BV8" s="56"/>
      <c r="BW8" s="56"/>
      <c r="BX8" s="56"/>
      <c r="BY8" s="57"/>
    </row>
    <row r="9" spans="1:78" ht="18.75" customHeight="1" x14ac:dyDescent="0.15">
      <c r="A9" s="2"/>
      <c r="B9" s="58" t="s">
        <v>12</v>
      </c>
      <c r="C9" s="58"/>
      <c r="D9" s="58"/>
      <c r="E9" s="58"/>
      <c r="F9" s="58"/>
      <c r="G9" s="58"/>
      <c r="H9" s="58"/>
      <c r="I9" s="58" t="s">
        <v>13</v>
      </c>
      <c r="J9" s="58"/>
      <c r="K9" s="58"/>
      <c r="L9" s="58"/>
      <c r="M9" s="58"/>
      <c r="N9" s="58"/>
      <c r="O9" s="58"/>
      <c r="P9" s="58" t="s">
        <v>14</v>
      </c>
      <c r="Q9" s="58"/>
      <c r="R9" s="58"/>
      <c r="S9" s="58"/>
      <c r="T9" s="58"/>
      <c r="U9" s="58"/>
      <c r="V9" s="58"/>
      <c r="W9" s="58" t="s">
        <v>15</v>
      </c>
      <c r="X9" s="58"/>
      <c r="Y9" s="58"/>
      <c r="Z9" s="58"/>
      <c r="AA9" s="58"/>
      <c r="AB9" s="58"/>
      <c r="AC9" s="58"/>
      <c r="AD9" s="2"/>
      <c r="AE9" s="2"/>
      <c r="AF9" s="2"/>
      <c r="AG9" s="2"/>
      <c r="AH9" s="3"/>
      <c r="AI9" s="2"/>
      <c r="AJ9" s="2"/>
      <c r="AK9" s="2"/>
      <c r="AL9" s="58" t="s">
        <v>16</v>
      </c>
      <c r="AM9" s="58"/>
      <c r="AN9" s="58"/>
      <c r="AO9" s="58"/>
      <c r="AP9" s="58"/>
      <c r="AQ9" s="58"/>
      <c r="AR9" s="58"/>
      <c r="AS9" s="58"/>
      <c r="AT9" s="58" t="s">
        <v>17</v>
      </c>
      <c r="AU9" s="58"/>
      <c r="AV9" s="58"/>
      <c r="AW9" s="58"/>
      <c r="AX9" s="58"/>
      <c r="AY9" s="58"/>
      <c r="AZ9" s="58"/>
      <c r="BA9" s="58"/>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83.2</v>
      </c>
      <c r="Q10" s="45"/>
      <c r="R10" s="45"/>
      <c r="S10" s="45"/>
      <c r="T10" s="45"/>
      <c r="U10" s="45"/>
      <c r="V10" s="45"/>
      <c r="W10" s="55">
        <f>データ!$Q$6</f>
        <v>3980</v>
      </c>
      <c r="X10" s="55"/>
      <c r="Y10" s="55"/>
      <c r="Z10" s="55"/>
      <c r="AA10" s="55"/>
      <c r="AB10" s="55"/>
      <c r="AC10" s="55"/>
      <c r="AD10" s="2"/>
      <c r="AE10" s="2"/>
      <c r="AF10" s="2"/>
      <c r="AG10" s="2"/>
      <c r="AH10" s="2"/>
      <c r="AI10" s="2"/>
      <c r="AJ10" s="2"/>
      <c r="AK10" s="2"/>
      <c r="AL10" s="55">
        <f>データ!$U$6</f>
        <v>4352</v>
      </c>
      <c r="AM10" s="55"/>
      <c r="AN10" s="55"/>
      <c r="AO10" s="55"/>
      <c r="AP10" s="55"/>
      <c r="AQ10" s="55"/>
      <c r="AR10" s="55"/>
      <c r="AS10" s="55"/>
      <c r="AT10" s="45">
        <f>データ!$V$6</f>
        <v>317</v>
      </c>
      <c r="AU10" s="45"/>
      <c r="AV10" s="45"/>
      <c r="AW10" s="45"/>
      <c r="AX10" s="45"/>
      <c r="AY10" s="45"/>
      <c r="AZ10" s="45"/>
      <c r="BA10" s="45"/>
      <c r="BB10" s="45">
        <f>データ!$W$6</f>
        <v>13.73</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6" t="s">
        <v>25</v>
      </c>
      <c r="BM14" s="37"/>
      <c r="BN14" s="37"/>
      <c r="BO14" s="37"/>
      <c r="BP14" s="37"/>
      <c r="BQ14" s="37"/>
      <c r="BR14" s="37"/>
      <c r="BS14" s="37"/>
      <c r="BT14" s="37"/>
      <c r="BU14" s="37"/>
      <c r="BV14" s="37"/>
      <c r="BW14" s="37"/>
      <c r="BX14" s="37"/>
      <c r="BY14" s="37"/>
      <c r="BZ14" s="38"/>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9"/>
      <c r="BM15" s="40"/>
      <c r="BN15" s="40"/>
      <c r="BO15" s="40"/>
      <c r="BP15" s="40"/>
      <c r="BQ15" s="40"/>
      <c r="BR15" s="40"/>
      <c r="BS15" s="40"/>
      <c r="BT15" s="40"/>
      <c r="BU15" s="40"/>
      <c r="BV15" s="40"/>
      <c r="BW15" s="40"/>
      <c r="BX15" s="40"/>
      <c r="BY15" s="40"/>
      <c r="BZ15" s="41"/>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114</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3"/>
      <c r="BM44" s="34"/>
      <c r="BN44" s="34"/>
      <c r="BO44" s="34"/>
      <c r="BP44" s="34"/>
      <c r="BQ44" s="34"/>
      <c r="BR44" s="34"/>
      <c r="BS44" s="34"/>
      <c r="BT44" s="34"/>
      <c r="BU44" s="34"/>
      <c r="BV44" s="34"/>
      <c r="BW44" s="34"/>
      <c r="BX44" s="34"/>
      <c r="BY44" s="34"/>
      <c r="BZ44" s="3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6" t="s">
        <v>26</v>
      </c>
      <c r="BM45" s="37"/>
      <c r="BN45" s="37"/>
      <c r="BO45" s="37"/>
      <c r="BP45" s="37"/>
      <c r="BQ45" s="37"/>
      <c r="BR45" s="37"/>
      <c r="BS45" s="37"/>
      <c r="BT45" s="37"/>
      <c r="BU45" s="37"/>
      <c r="BV45" s="37"/>
      <c r="BW45" s="37"/>
      <c r="BX45" s="37"/>
      <c r="BY45" s="37"/>
      <c r="BZ45" s="38"/>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9"/>
      <c r="BM46" s="40"/>
      <c r="BN46" s="40"/>
      <c r="BO46" s="40"/>
      <c r="BP46" s="40"/>
      <c r="BQ46" s="40"/>
      <c r="BR46" s="40"/>
      <c r="BS46" s="40"/>
      <c r="BT46" s="40"/>
      <c r="BU46" s="40"/>
      <c r="BV46" s="40"/>
      <c r="BW46" s="40"/>
      <c r="BX46" s="40"/>
      <c r="BY46" s="40"/>
      <c r="BZ46" s="41"/>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115</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0"/>
      <c r="BM60" s="31"/>
      <c r="BN60" s="31"/>
      <c r="BO60" s="31"/>
      <c r="BP60" s="31"/>
      <c r="BQ60" s="31"/>
      <c r="BR60" s="31"/>
      <c r="BS60" s="31"/>
      <c r="BT60" s="31"/>
      <c r="BU60" s="31"/>
      <c r="BV60" s="31"/>
      <c r="BW60" s="31"/>
      <c r="BX60" s="31"/>
      <c r="BY60" s="31"/>
      <c r="BZ60" s="32"/>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3"/>
      <c r="BM63" s="34"/>
      <c r="BN63" s="34"/>
      <c r="BO63" s="34"/>
      <c r="BP63" s="34"/>
      <c r="BQ63" s="34"/>
      <c r="BR63" s="34"/>
      <c r="BS63" s="34"/>
      <c r="BT63" s="34"/>
      <c r="BU63" s="34"/>
      <c r="BV63" s="34"/>
      <c r="BW63" s="34"/>
      <c r="BX63" s="34"/>
      <c r="BY63" s="34"/>
      <c r="BZ63" s="3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6" t="s">
        <v>28</v>
      </c>
      <c r="BM64" s="37"/>
      <c r="BN64" s="37"/>
      <c r="BO64" s="37"/>
      <c r="BP64" s="37"/>
      <c r="BQ64" s="37"/>
      <c r="BR64" s="37"/>
      <c r="BS64" s="37"/>
      <c r="BT64" s="37"/>
      <c r="BU64" s="37"/>
      <c r="BV64" s="37"/>
      <c r="BW64" s="37"/>
      <c r="BX64" s="37"/>
      <c r="BY64" s="37"/>
      <c r="BZ64" s="38"/>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9"/>
      <c r="BM65" s="40"/>
      <c r="BN65" s="40"/>
      <c r="BO65" s="40"/>
      <c r="BP65" s="40"/>
      <c r="BQ65" s="40"/>
      <c r="BR65" s="40"/>
      <c r="BS65" s="40"/>
      <c r="BT65" s="40"/>
      <c r="BU65" s="40"/>
      <c r="BV65" s="40"/>
      <c r="BW65" s="40"/>
      <c r="BX65" s="40"/>
      <c r="BY65" s="40"/>
      <c r="BZ65" s="41"/>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116</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3"/>
      <c r="BM82" s="34"/>
      <c r="BN82" s="34"/>
      <c r="BO82" s="34"/>
      <c r="BP82" s="34"/>
      <c r="BQ82" s="34"/>
      <c r="BR82" s="34"/>
      <c r="BS82" s="34"/>
      <c r="BT82" s="34"/>
      <c r="BU82" s="34"/>
      <c r="BV82" s="34"/>
      <c r="BW82" s="34"/>
      <c r="BX82" s="34"/>
      <c r="BY82" s="34"/>
      <c r="BZ82" s="3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【73.42】</v>
      </c>
      <c r="F85" s="13" t="s">
        <v>41</v>
      </c>
      <c r="G85" s="13" t="s">
        <v>41</v>
      </c>
      <c r="H85" s="13" t="str">
        <f>データ!BO6</f>
        <v>【940.88】</v>
      </c>
      <c r="I85" s="13" t="str">
        <f>データ!BZ6</f>
        <v>【54.59】</v>
      </c>
      <c r="J85" s="13" t="str">
        <f>データ!CK6</f>
        <v>【301.20】</v>
      </c>
      <c r="K85" s="13" t="str">
        <f>データ!CV6</f>
        <v>【56.42】</v>
      </c>
      <c r="L85" s="13" t="str">
        <f>データ!DG6</f>
        <v>【71.01】</v>
      </c>
      <c r="M85" s="13" t="s">
        <v>41</v>
      </c>
      <c r="N85" s="13" t="s">
        <v>41</v>
      </c>
      <c r="O85" s="13" t="str">
        <f>データ!EN6</f>
        <v>【0.58】</v>
      </c>
    </row>
  </sheetData>
  <sheetProtection algorithmName="SHA-512" hashValue="zs7dwdBqr4jH1c8K46vvHfXhM8n5peCCyu4w6GZyw/wLNzvsm/KOw8EzjggmohN4NDDc6hqMZcnEeQ28tsxG4Q==" saltValue="g7IsLdnxg/Yq4SusDohlC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42</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43</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44</v>
      </c>
      <c r="B3" s="16" t="s">
        <v>45</v>
      </c>
      <c r="C3" s="16" t="s">
        <v>46</v>
      </c>
      <c r="D3" s="16" t="s">
        <v>47</v>
      </c>
      <c r="E3" s="16" t="s">
        <v>48</v>
      </c>
      <c r="F3" s="16" t="s">
        <v>49</v>
      </c>
      <c r="G3" s="16" t="s">
        <v>50</v>
      </c>
      <c r="H3" s="72" t="s">
        <v>51</v>
      </c>
      <c r="I3" s="73"/>
      <c r="J3" s="73"/>
      <c r="K3" s="73"/>
      <c r="L3" s="73"/>
      <c r="M3" s="73"/>
      <c r="N3" s="73"/>
      <c r="O3" s="73"/>
      <c r="P3" s="73"/>
      <c r="Q3" s="73"/>
      <c r="R3" s="73"/>
      <c r="S3" s="73"/>
      <c r="T3" s="73"/>
      <c r="U3" s="73"/>
      <c r="V3" s="73"/>
      <c r="W3" s="74"/>
      <c r="X3" s="78" t="s">
        <v>52</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27</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53</v>
      </c>
      <c r="B4" s="17"/>
      <c r="C4" s="17"/>
      <c r="D4" s="17"/>
      <c r="E4" s="17"/>
      <c r="F4" s="17"/>
      <c r="G4" s="17"/>
      <c r="H4" s="75"/>
      <c r="I4" s="76"/>
      <c r="J4" s="76"/>
      <c r="K4" s="76"/>
      <c r="L4" s="76"/>
      <c r="M4" s="76"/>
      <c r="N4" s="76"/>
      <c r="O4" s="76"/>
      <c r="P4" s="76"/>
      <c r="Q4" s="76"/>
      <c r="R4" s="76"/>
      <c r="S4" s="76"/>
      <c r="T4" s="76"/>
      <c r="U4" s="76"/>
      <c r="V4" s="76"/>
      <c r="W4" s="77"/>
      <c r="X4" s="71" t="s">
        <v>54</v>
      </c>
      <c r="Y4" s="71"/>
      <c r="Z4" s="71"/>
      <c r="AA4" s="71"/>
      <c r="AB4" s="71"/>
      <c r="AC4" s="71"/>
      <c r="AD4" s="71"/>
      <c r="AE4" s="71"/>
      <c r="AF4" s="71"/>
      <c r="AG4" s="71"/>
      <c r="AH4" s="71"/>
      <c r="AI4" s="71" t="s">
        <v>55</v>
      </c>
      <c r="AJ4" s="71"/>
      <c r="AK4" s="71"/>
      <c r="AL4" s="71"/>
      <c r="AM4" s="71"/>
      <c r="AN4" s="71"/>
      <c r="AO4" s="71"/>
      <c r="AP4" s="71"/>
      <c r="AQ4" s="71"/>
      <c r="AR4" s="71"/>
      <c r="AS4" s="71"/>
      <c r="AT4" s="71" t="s">
        <v>56</v>
      </c>
      <c r="AU4" s="71"/>
      <c r="AV4" s="71"/>
      <c r="AW4" s="71"/>
      <c r="AX4" s="71"/>
      <c r="AY4" s="71"/>
      <c r="AZ4" s="71"/>
      <c r="BA4" s="71"/>
      <c r="BB4" s="71"/>
      <c r="BC4" s="71"/>
      <c r="BD4" s="71"/>
      <c r="BE4" s="71" t="s">
        <v>57</v>
      </c>
      <c r="BF4" s="71"/>
      <c r="BG4" s="71"/>
      <c r="BH4" s="71"/>
      <c r="BI4" s="71"/>
      <c r="BJ4" s="71"/>
      <c r="BK4" s="71"/>
      <c r="BL4" s="71"/>
      <c r="BM4" s="71"/>
      <c r="BN4" s="71"/>
      <c r="BO4" s="71"/>
      <c r="BP4" s="71" t="s">
        <v>58</v>
      </c>
      <c r="BQ4" s="71"/>
      <c r="BR4" s="71"/>
      <c r="BS4" s="71"/>
      <c r="BT4" s="71"/>
      <c r="BU4" s="71"/>
      <c r="BV4" s="71"/>
      <c r="BW4" s="71"/>
      <c r="BX4" s="71"/>
      <c r="BY4" s="71"/>
      <c r="BZ4" s="71"/>
      <c r="CA4" s="71" t="s">
        <v>59</v>
      </c>
      <c r="CB4" s="71"/>
      <c r="CC4" s="71"/>
      <c r="CD4" s="71"/>
      <c r="CE4" s="71"/>
      <c r="CF4" s="71"/>
      <c r="CG4" s="71"/>
      <c r="CH4" s="71"/>
      <c r="CI4" s="71"/>
      <c r="CJ4" s="71"/>
      <c r="CK4" s="71"/>
      <c r="CL4" s="71" t="s">
        <v>60</v>
      </c>
      <c r="CM4" s="71"/>
      <c r="CN4" s="71"/>
      <c r="CO4" s="71"/>
      <c r="CP4" s="71"/>
      <c r="CQ4" s="71"/>
      <c r="CR4" s="71"/>
      <c r="CS4" s="71"/>
      <c r="CT4" s="71"/>
      <c r="CU4" s="71"/>
      <c r="CV4" s="71"/>
      <c r="CW4" s="71" t="s">
        <v>61</v>
      </c>
      <c r="CX4" s="71"/>
      <c r="CY4" s="71"/>
      <c r="CZ4" s="71"/>
      <c r="DA4" s="71"/>
      <c r="DB4" s="71"/>
      <c r="DC4" s="71"/>
      <c r="DD4" s="71"/>
      <c r="DE4" s="71"/>
      <c r="DF4" s="71"/>
      <c r="DG4" s="71"/>
      <c r="DH4" s="71" t="s">
        <v>62</v>
      </c>
      <c r="DI4" s="71"/>
      <c r="DJ4" s="71"/>
      <c r="DK4" s="71"/>
      <c r="DL4" s="71"/>
      <c r="DM4" s="71"/>
      <c r="DN4" s="71"/>
      <c r="DO4" s="71"/>
      <c r="DP4" s="71"/>
      <c r="DQ4" s="71"/>
      <c r="DR4" s="71"/>
      <c r="DS4" s="71" t="s">
        <v>63</v>
      </c>
      <c r="DT4" s="71"/>
      <c r="DU4" s="71"/>
      <c r="DV4" s="71"/>
      <c r="DW4" s="71"/>
      <c r="DX4" s="71"/>
      <c r="DY4" s="71"/>
      <c r="DZ4" s="71"/>
      <c r="EA4" s="71"/>
      <c r="EB4" s="71"/>
      <c r="EC4" s="71"/>
      <c r="ED4" s="71" t="s">
        <v>64</v>
      </c>
      <c r="EE4" s="71"/>
      <c r="EF4" s="71"/>
      <c r="EG4" s="71"/>
      <c r="EH4" s="71"/>
      <c r="EI4" s="71"/>
      <c r="EJ4" s="71"/>
      <c r="EK4" s="71"/>
      <c r="EL4" s="71"/>
      <c r="EM4" s="71"/>
      <c r="EN4" s="71"/>
    </row>
    <row r="5" spans="1:144" x14ac:dyDescent="0.15">
      <c r="A5" s="15" t="s">
        <v>65</v>
      </c>
      <c r="B5" s="18"/>
      <c r="C5" s="18"/>
      <c r="D5" s="18"/>
      <c r="E5" s="18"/>
      <c r="F5" s="18"/>
      <c r="G5" s="18"/>
      <c r="H5" s="19" t="s">
        <v>66</v>
      </c>
      <c r="I5" s="19" t="s">
        <v>67</v>
      </c>
      <c r="J5" s="19" t="s">
        <v>68</v>
      </c>
      <c r="K5" s="19" t="s">
        <v>69</v>
      </c>
      <c r="L5" s="19" t="s">
        <v>70</v>
      </c>
      <c r="M5" s="19" t="s">
        <v>71</v>
      </c>
      <c r="N5" s="19" t="s">
        <v>72</v>
      </c>
      <c r="O5" s="19" t="s">
        <v>73</v>
      </c>
      <c r="P5" s="19" t="s">
        <v>74</v>
      </c>
      <c r="Q5" s="19" t="s">
        <v>75</v>
      </c>
      <c r="R5" s="19" t="s">
        <v>76</v>
      </c>
      <c r="S5" s="19" t="s">
        <v>77</v>
      </c>
      <c r="T5" s="19" t="s">
        <v>78</v>
      </c>
      <c r="U5" s="19" t="s">
        <v>79</v>
      </c>
      <c r="V5" s="19" t="s">
        <v>80</v>
      </c>
      <c r="W5" s="19" t="s">
        <v>81</v>
      </c>
      <c r="X5" s="19" t="s">
        <v>82</v>
      </c>
      <c r="Y5" s="19" t="s">
        <v>83</v>
      </c>
      <c r="Z5" s="19" t="s">
        <v>84</v>
      </c>
      <c r="AA5" s="19" t="s">
        <v>85</v>
      </c>
      <c r="AB5" s="19" t="s">
        <v>86</v>
      </c>
      <c r="AC5" s="19" t="s">
        <v>87</v>
      </c>
      <c r="AD5" s="19" t="s">
        <v>88</v>
      </c>
      <c r="AE5" s="19" t="s">
        <v>89</v>
      </c>
      <c r="AF5" s="19" t="s">
        <v>90</v>
      </c>
      <c r="AG5" s="19" t="s">
        <v>91</v>
      </c>
      <c r="AH5" s="19" t="s">
        <v>29</v>
      </c>
      <c r="AI5" s="19" t="s">
        <v>82</v>
      </c>
      <c r="AJ5" s="19" t="s">
        <v>83</v>
      </c>
      <c r="AK5" s="19" t="s">
        <v>84</v>
      </c>
      <c r="AL5" s="19" t="s">
        <v>85</v>
      </c>
      <c r="AM5" s="19" t="s">
        <v>86</v>
      </c>
      <c r="AN5" s="19" t="s">
        <v>87</v>
      </c>
      <c r="AO5" s="19" t="s">
        <v>88</v>
      </c>
      <c r="AP5" s="19" t="s">
        <v>89</v>
      </c>
      <c r="AQ5" s="19" t="s">
        <v>90</v>
      </c>
      <c r="AR5" s="19" t="s">
        <v>91</v>
      </c>
      <c r="AS5" s="19" t="s">
        <v>92</v>
      </c>
      <c r="AT5" s="19" t="s">
        <v>82</v>
      </c>
      <c r="AU5" s="19" t="s">
        <v>83</v>
      </c>
      <c r="AV5" s="19" t="s">
        <v>84</v>
      </c>
      <c r="AW5" s="19" t="s">
        <v>85</v>
      </c>
      <c r="AX5" s="19" t="s">
        <v>86</v>
      </c>
      <c r="AY5" s="19" t="s">
        <v>87</v>
      </c>
      <c r="AZ5" s="19" t="s">
        <v>88</v>
      </c>
      <c r="BA5" s="19" t="s">
        <v>89</v>
      </c>
      <c r="BB5" s="19" t="s">
        <v>90</v>
      </c>
      <c r="BC5" s="19" t="s">
        <v>91</v>
      </c>
      <c r="BD5" s="19" t="s">
        <v>92</v>
      </c>
      <c r="BE5" s="19" t="s">
        <v>82</v>
      </c>
      <c r="BF5" s="19" t="s">
        <v>83</v>
      </c>
      <c r="BG5" s="19" t="s">
        <v>84</v>
      </c>
      <c r="BH5" s="19" t="s">
        <v>85</v>
      </c>
      <c r="BI5" s="19" t="s">
        <v>86</v>
      </c>
      <c r="BJ5" s="19" t="s">
        <v>87</v>
      </c>
      <c r="BK5" s="19" t="s">
        <v>88</v>
      </c>
      <c r="BL5" s="19" t="s">
        <v>89</v>
      </c>
      <c r="BM5" s="19" t="s">
        <v>90</v>
      </c>
      <c r="BN5" s="19" t="s">
        <v>91</v>
      </c>
      <c r="BO5" s="19" t="s">
        <v>92</v>
      </c>
      <c r="BP5" s="19" t="s">
        <v>82</v>
      </c>
      <c r="BQ5" s="19" t="s">
        <v>83</v>
      </c>
      <c r="BR5" s="19" t="s">
        <v>84</v>
      </c>
      <c r="BS5" s="19" t="s">
        <v>85</v>
      </c>
      <c r="BT5" s="19" t="s">
        <v>86</v>
      </c>
      <c r="BU5" s="19" t="s">
        <v>87</v>
      </c>
      <c r="BV5" s="19" t="s">
        <v>88</v>
      </c>
      <c r="BW5" s="19" t="s">
        <v>89</v>
      </c>
      <c r="BX5" s="19" t="s">
        <v>90</v>
      </c>
      <c r="BY5" s="19" t="s">
        <v>91</v>
      </c>
      <c r="BZ5" s="19" t="s">
        <v>92</v>
      </c>
      <c r="CA5" s="19" t="s">
        <v>82</v>
      </c>
      <c r="CB5" s="19" t="s">
        <v>83</v>
      </c>
      <c r="CC5" s="19" t="s">
        <v>84</v>
      </c>
      <c r="CD5" s="19" t="s">
        <v>85</v>
      </c>
      <c r="CE5" s="19" t="s">
        <v>86</v>
      </c>
      <c r="CF5" s="19" t="s">
        <v>87</v>
      </c>
      <c r="CG5" s="19" t="s">
        <v>88</v>
      </c>
      <c r="CH5" s="19" t="s">
        <v>89</v>
      </c>
      <c r="CI5" s="19" t="s">
        <v>90</v>
      </c>
      <c r="CJ5" s="19" t="s">
        <v>91</v>
      </c>
      <c r="CK5" s="19" t="s">
        <v>92</v>
      </c>
      <c r="CL5" s="19" t="s">
        <v>82</v>
      </c>
      <c r="CM5" s="19" t="s">
        <v>83</v>
      </c>
      <c r="CN5" s="19" t="s">
        <v>84</v>
      </c>
      <c r="CO5" s="19" t="s">
        <v>85</v>
      </c>
      <c r="CP5" s="19" t="s">
        <v>86</v>
      </c>
      <c r="CQ5" s="19" t="s">
        <v>87</v>
      </c>
      <c r="CR5" s="19" t="s">
        <v>88</v>
      </c>
      <c r="CS5" s="19" t="s">
        <v>89</v>
      </c>
      <c r="CT5" s="19" t="s">
        <v>90</v>
      </c>
      <c r="CU5" s="19" t="s">
        <v>91</v>
      </c>
      <c r="CV5" s="19" t="s">
        <v>92</v>
      </c>
      <c r="CW5" s="19" t="s">
        <v>82</v>
      </c>
      <c r="CX5" s="19" t="s">
        <v>83</v>
      </c>
      <c r="CY5" s="19" t="s">
        <v>84</v>
      </c>
      <c r="CZ5" s="19" t="s">
        <v>85</v>
      </c>
      <c r="DA5" s="19" t="s">
        <v>86</v>
      </c>
      <c r="DB5" s="19" t="s">
        <v>87</v>
      </c>
      <c r="DC5" s="19" t="s">
        <v>88</v>
      </c>
      <c r="DD5" s="19" t="s">
        <v>89</v>
      </c>
      <c r="DE5" s="19" t="s">
        <v>90</v>
      </c>
      <c r="DF5" s="19" t="s">
        <v>91</v>
      </c>
      <c r="DG5" s="19" t="s">
        <v>92</v>
      </c>
      <c r="DH5" s="19" t="s">
        <v>82</v>
      </c>
      <c r="DI5" s="19" t="s">
        <v>83</v>
      </c>
      <c r="DJ5" s="19" t="s">
        <v>84</v>
      </c>
      <c r="DK5" s="19" t="s">
        <v>85</v>
      </c>
      <c r="DL5" s="19" t="s">
        <v>86</v>
      </c>
      <c r="DM5" s="19" t="s">
        <v>87</v>
      </c>
      <c r="DN5" s="19" t="s">
        <v>88</v>
      </c>
      <c r="DO5" s="19" t="s">
        <v>89</v>
      </c>
      <c r="DP5" s="19" t="s">
        <v>90</v>
      </c>
      <c r="DQ5" s="19" t="s">
        <v>91</v>
      </c>
      <c r="DR5" s="19" t="s">
        <v>92</v>
      </c>
      <c r="DS5" s="19" t="s">
        <v>82</v>
      </c>
      <c r="DT5" s="19" t="s">
        <v>83</v>
      </c>
      <c r="DU5" s="19" t="s">
        <v>84</v>
      </c>
      <c r="DV5" s="19" t="s">
        <v>85</v>
      </c>
      <c r="DW5" s="19" t="s">
        <v>86</v>
      </c>
      <c r="DX5" s="19" t="s">
        <v>87</v>
      </c>
      <c r="DY5" s="19" t="s">
        <v>88</v>
      </c>
      <c r="DZ5" s="19" t="s">
        <v>89</v>
      </c>
      <c r="EA5" s="19" t="s">
        <v>90</v>
      </c>
      <c r="EB5" s="19" t="s">
        <v>91</v>
      </c>
      <c r="EC5" s="19" t="s">
        <v>92</v>
      </c>
      <c r="ED5" s="19" t="s">
        <v>82</v>
      </c>
      <c r="EE5" s="19" t="s">
        <v>83</v>
      </c>
      <c r="EF5" s="19" t="s">
        <v>84</v>
      </c>
      <c r="EG5" s="19" t="s">
        <v>85</v>
      </c>
      <c r="EH5" s="19" t="s">
        <v>86</v>
      </c>
      <c r="EI5" s="19" t="s">
        <v>87</v>
      </c>
      <c r="EJ5" s="19" t="s">
        <v>88</v>
      </c>
      <c r="EK5" s="19" t="s">
        <v>89</v>
      </c>
      <c r="EL5" s="19" t="s">
        <v>90</v>
      </c>
      <c r="EM5" s="19" t="s">
        <v>91</v>
      </c>
      <c r="EN5" s="19" t="s">
        <v>92</v>
      </c>
    </row>
    <row r="6" spans="1:144" s="23" customFormat="1" x14ac:dyDescent="0.15">
      <c r="A6" s="15" t="s">
        <v>93</v>
      </c>
      <c r="B6" s="20">
        <f>B7</f>
        <v>2021</v>
      </c>
      <c r="C6" s="20">
        <f t="shared" ref="C6:W6" si="3">C7</f>
        <v>73628</v>
      </c>
      <c r="D6" s="20">
        <f t="shared" si="3"/>
        <v>47</v>
      </c>
      <c r="E6" s="20">
        <f t="shared" si="3"/>
        <v>1</v>
      </c>
      <c r="F6" s="20">
        <f t="shared" si="3"/>
        <v>0</v>
      </c>
      <c r="G6" s="20">
        <f t="shared" si="3"/>
        <v>0</v>
      </c>
      <c r="H6" s="20" t="str">
        <f t="shared" si="3"/>
        <v>福島県　下郷町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83.2</v>
      </c>
      <c r="Q6" s="21">
        <f t="shared" si="3"/>
        <v>3980</v>
      </c>
      <c r="R6" s="21">
        <f t="shared" si="3"/>
        <v>5289</v>
      </c>
      <c r="S6" s="21">
        <f t="shared" si="3"/>
        <v>317.04000000000002</v>
      </c>
      <c r="T6" s="21">
        <f t="shared" si="3"/>
        <v>16.68</v>
      </c>
      <c r="U6" s="21">
        <f t="shared" si="3"/>
        <v>4352</v>
      </c>
      <c r="V6" s="21">
        <f t="shared" si="3"/>
        <v>317</v>
      </c>
      <c r="W6" s="21">
        <f t="shared" si="3"/>
        <v>13.73</v>
      </c>
      <c r="X6" s="22">
        <f>IF(X7="",NA(),X7)</f>
        <v>77.489999999999995</v>
      </c>
      <c r="Y6" s="22">
        <f t="shared" ref="Y6:AG6" si="4">IF(Y7="",NA(),Y7)</f>
        <v>73.94</v>
      </c>
      <c r="Z6" s="22">
        <f t="shared" si="4"/>
        <v>73.489999999999995</v>
      </c>
      <c r="AA6" s="22">
        <f t="shared" si="4"/>
        <v>70.56</v>
      </c>
      <c r="AB6" s="22">
        <f t="shared" si="4"/>
        <v>73.88</v>
      </c>
      <c r="AC6" s="22">
        <f t="shared" si="4"/>
        <v>78.510000000000005</v>
      </c>
      <c r="AD6" s="22">
        <f t="shared" si="4"/>
        <v>77.91</v>
      </c>
      <c r="AE6" s="22">
        <f t="shared" si="4"/>
        <v>79.099999999999994</v>
      </c>
      <c r="AF6" s="22">
        <f t="shared" si="4"/>
        <v>79.33</v>
      </c>
      <c r="AG6" s="22">
        <f t="shared" si="4"/>
        <v>73.540000000000006</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1150.78</v>
      </c>
      <c r="BF6" s="22">
        <f t="shared" ref="BF6:BN6" si="7">IF(BF7="",NA(),BF7)</f>
        <v>1045.28</v>
      </c>
      <c r="BG6" s="22">
        <f t="shared" si="7"/>
        <v>958.77</v>
      </c>
      <c r="BH6" s="22">
        <f t="shared" si="7"/>
        <v>860.38</v>
      </c>
      <c r="BI6" s="22">
        <f t="shared" si="7"/>
        <v>755.53</v>
      </c>
      <c r="BJ6" s="22">
        <f t="shared" si="7"/>
        <v>1061.58</v>
      </c>
      <c r="BK6" s="22">
        <f t="shared" si="7"/>
        <v>1007.7</v>
      </c>
      <c r="BL6" s="22">
        <f t="shared" si="7"/>
        <v>1018.52</v>
      </c>
      <c r="BM6" s="22">
        <f t="shared" si="7"/>
        <v>949.61</v>
      </c>
      <c r="BN6" s="22">
        <f t="shared" si="7"/>
        <v>918.84</v>
      </c>
      <c r="BO6" s="21" t="str">
        <f>IF(BO7="","",IF(BO7="-","【-】","【"&amp;SUBSTITUTE(TEXT(BO7,"#,##0.00"),"-","△")&amp;"】"))</f>
        <v>【940.88】</v>
      </c>
      <c r="BP6" s="22">
        <f>IF(BP7="",NA(),BP7)</f>
        <v>57.42</v>
      </c>
      <c r="BQ6" s="22">
        <f t="shared" ref="BQ6:BY6" si="8">IF(BQ7="",NA(),BQ7)</f>
        <v>58.25</v>
      </c>
      <c r="BR6" s="22">
        <f t="shared" si="8"/>
        <v>57.46</v>
      </c>
      <c r="BS6" s="22">
        <f t="shared" si="8"/>
        <v>55.83</v>
      </c>
      <c r="BT6" s="22">
        <f t="shared" si="8"/>
        <v>54.96</v>
      </c>
      <c r="BU6" s="22">
        <f t="shared" si="8"/>
        <v>58.52</v>
      </c>
      <c r="BV6" s="22">
        <f t="shared" si="8"/>
        <v>59.22</v>
      </c>
      <c r="BW6" s="22">
        <f t="shared" si="8"/>
        <v>58.79</v>
      </c>
      <c r="BX6" s="22">
        <f t="shared" si="8"/>
        <v>58.41</v>
      </c>
      <c r="BY6" s="22">
        <f t="shared" si="8"/>
        <v>58.27</v>
      </c>
      <c r="BZ6" s="21" t="str">
        <f>IF(BZ7="","",IF(BZ7="-","【-】","【"&amp;SUBSTITUTE(TEXT(BZ7,"#,##0.00"),"-","△")&amp;"】"))</f>
        <v>【54.59】</v>
      </c>
      <c r="CA6" s="22">
        <f>IF(CA7="",NA(),CA7)</f>
        <v>400.87</v>
      </c>
      <c r="CB6" s="22">
        <f t="shared" ref="CB6:CJ6" si="9">IF(CB7="",NA(),CB7)</f>
        <v>388.99</v>
      </c>
      <c r="CC6" s="22">
        <f t="shared" si="9"/>
        <v>402.38</v>
      </c>
      <c r="CD6" s="22">
        <f t="shared" si="9"/>
        <v>423.17</v>
      </c>
      <c r="CE6" s="22">
        <f t="shared" si="9"/>
        <v>436.17</v>
      </c>
      <c r="CF6" s="22">
        <f t="shared" si="9"/>
        <v>296.3</v>
      </c>
      <c r="CG6" s="22">
        <f t="shared" si="9"/>
        <v>292.89999999999998</v>
      </c>
      <c r="CH6" s="22">
        <f t="shared" si="9"/>
        <v>298.25</v>
      </c>
      <c r="CI6" s="22">
        <f t="shared" si="9"/>
        <v>303.27999999999997</v>
      </c>
      <c r="CJ6" s="22">
        <f t="shared" si="9"/>
        <v>303.81</v>
      </c>
      <c r="CK6" s="21" t="str">
        <f>IF(CK7="","",IF(CK7="-","【-】","【"&amp;SUBSTITUTE(TEXT(CK7,"#,##0.00"),"-","△")&amp;"】"))</f>
        <v>【301.20】</v>
      </c>
      <c r="CL6" s="22">
        <f>IF(CL7="",NA(),CL7)</f>
        <v>100</v>
      </c>
      <c r="CM6" s="22">
        <f t="shared" ref="CM6:CU6" si="10">IF(CM7="",NA(),CM7)</f>
        <v>97</v>
      </c>
      <c r="CN6" s="22">
        <f t="shared" si="10"/>
        <v>91.94</v>
      </c>
      <c r="CO6" s="22">
        <f t="shared" si="10"/>
        <v>83.41</v>
      </c>
      <c r="CP6" s="22">
        <f t="shared" si="10"/>
        <v>81.2</v>
      </c>
      <c r="CQ6" s="22">
        <f t="shared" si="10"/>
        <v>57.3</v>
      </c>
      <c r="CR6" s="22">
        <f t="shared" si="10"/>
        <v>56.76</v>
      </c>
      <c r="CS6" s="22">
        <f t="shared" si="10"/>
        <v>56.04</v>
      </c>
      <c r="CT6" s="22">
        <f t="shared" si="10"/>
        <v>58.52</v>
      </c>
      <c r="CU6" s="22">
        <f t="shared" si="10"/>
        <v>58.88</v>
      </c>
      <c r="CV6" s="21" t="str">
        <f>IF(CV7="","",IF(CV7="-","【-】","【"&amp;SUBSTITUTE(TEXT(CV7,"#,##0.00"),"-","△")&amp;"】"))</f>
        <v>【56.42】</v>
      </c>
      <c r="CW6" s="22">
        <f>IF(CW7="",NA(),CW7)</f>
        <v>35.9</v>
      </c>
      <c r="CX6" s="22">
        <f t="shared" ref="CX6:DF6" si="11">IF(CX7="",NA(),CX7)</f>
        <v>37.96</v>
      </c>
      <c r="CY6" s="22">
        <f t="shared" si="11"/>
        <v>38.72</v>
      </c>
      <c r="CZ6" s="22">
        <f t="shared" si="11"/>
        <v>41.91</v>
      </c>
      <c r="DA6" s="22">
        <f t="shared" si="11"/>
        <v>42.72</v>
      </c>
      <c r="DB6" s="22">
        <f t="shared" si="11"/>
        <v>72.42</v>
      </c>
      <c r="DC6" s="22">
        <f t="shared" si="11"/>
        <v>73.069999999999993</v>
      </c>
      <c r="DD6" s="22">
        <f t="shared" si="11"/>
        <v>72.78</v>
      </c>
      <c r="DE6" s="22">
        <f t="shared" si="11"/>
        <v>71.33</v>
      </c>
      <c r="DF6" s="22">
        <f t="shared" si="11"/>
        <v>71.150000000000006</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0.72</v>
      </c>
      <c r="EJ6" s="22">
        <f t="shared" si="14"/>
        <v>0.53</v>
      </c>
      <c r="EK6" s="22">
        <f t="shared" si="14"/>
        <v>0.71</v>
      </c>
      <c r="EL6" s="22">
        <f t="shared" si="14"/>
        <v>0.72</v>
      </c>
      <c r="EM6" s="22">
        <f t="shared" si="14"/>
        <v>0.71</v>
      </c>
      <c r="EN6" s="21" t="str">
        <f>IF(EN7="","",IF(EN7="-","【-】","【"&amp;SUBSTITUTE(TEXT(EN7,"#,##0.00"),"-","△")&amp;"】"))</f>
        <v>【0.58】</v>
      </c>
    </row>
    <row r="7" spans="1:144" s="23" customFormat="1" x14ac:dyDescent="0.15">
      <c r="A7" s="15"/>
      <c r="B7" s="24">
        <v>2021</v>
      </c>
      <c r="C7" s="24">
        <v>73628</v>
      </c>
      <c r="D7" s="24">
        <v>47</v>
      </c>
      <c r="E7" s="24">
        <v>1</v>
      </c>
      <c r="F7" s="24">
        <v>0</v>
      </c>
      <c r="G7" s="24">
        <v>0</v>
      </c>
      <c r="H7" s="24" t="s">
        <v>94</v>
      </c>
      <c r="I7" s="24" t="s">
        <v>95</v>
      </c>
      <c r="J7" s="24" t="s">
        <v>96</v>
      </c>
      <c r="K7" s="24" t="s">
        <v>97</v>
      </c>
      <c r="L7" s="24" t="s">
        <v>98</v>
      </c>
      <c r="M7" s="24" t="s">
        <v>99</v>
      </c>
      <c r="N7" s="25" t="s">
        <v>100</v>
      </c>
      <c r="O7" s="25" t="s">
        <v>101</v>
      </c>
      <c r="P7" s="25">
        <v>83.2</v>
      </c>
      <c r="Q7" s="25">
        <v>3980</v>
      </c>
      <c r="R7" s="25">
        <v>5289</v>
      </c>
      <c r="S7" s="25">
        <v>317.04000000000002</v>
      </c>
      <c r="T7" s="25">
        <v>16.68</v>
      </c>
      <c r="U7" s="25">
        <v>4352</v>
      </c>
      <c r="V7" s="25">
        <v>317</v>
      </c>
      <c r="W7" s="25">
        <v>13.73</v>
      </c>
      <c r="X7" s="25">
        <v>77.489999999999995</v>
      </c>
      <c r="Y7" s="25">
        <v>73.94</v>
      </c>
      <c r="Z7" s="25">
        <v>73.489999999999995</v>
      </c>
      <c r="AA7" s="25">
        <v>70.56</v>
      </c>
      <c r="AB7" s="25">
        <v>73.88</v>
      </c>
      <c r="AC7" s="25">
        <v>78.510000000000005</v>
      </c>
      <c r="AD7" s="25">
        <v>77.91</v>
      </c>
      <c r="AE7" s="25">
        <v>79.099999999999994</v>
      </c>
      <c r="AF7" s="25">
        <v>79.33</v>
      </c>
      <c r="AG7" s="25">
        <v>73.540000000000006</v>
      </c>
      <c r="AH7" s="25">
        <v>73.42</v>
      </c>
      <c r="AI7" s="25"/>
      <c r="AJ7" s="25"/>
      <c r="AK7" s="25"/>
      <c r="AL7" s="25"/>
      <c r="AM7" s="25"/>
      <c r="AN7" s="25"/>
      <c r="AO7" s="25"/>
      <c r="AP7" s="25"/>
      <c r="AQ7" s="25"/>
      <c r="AR7" s="25"/>
      <c r="AS7" s="25"/>
      <c r="AT7" s="25"/>
      <c r="AU7" s="25"/>
      <c r="AV7" s="25"/>
      <c r="AW7" s="25"/>
      <c r="AX7" s="25"/>
      <c r="AY7" s="25"/>
      <c r="AZ7" s="25"/>
      <c r="BA7" s="25"/>
      <c r="BB7" s="25"/>
      <c r="BC7" s="25"/>
      <c r="BD7" s="25"/>
      <c r="BE7" s="25">
        <v>1150.78</v>
      </c>
      <c r="BF7" s="25">
        <v>1045.28</v>
      </c>
      <c r="BG7" s="25">
        <v>958.77</v>
      </c>
      <c r="BH7" s="25">
        <v>860.38</v>
      </c>
      <c r="BI7" s="25">
        <v>755.53</v>
      </c>
      <c r="BJ7" s="25">
        <v>1061.58</v>
      </c>
      <c r="BK7" s="25">
        <v>1007.7</v>
      </c>
      <c r="BL7" s="25">
        <v>1018.52</v>
      </c>
      <c r="BM7" s="25">
        <v>949.61</v>
      </c>
      <c r="BN7" s="25">
        <v>918.84</v>
      </c>
      <c r="BO7" s="25">
        <v>940.88</v>
      </c>
      <c r="BP7" s="25">
        <v>57.42</v>
      </c>
      <c r="BQ7" s="25">
        <v>58.25</v>
      </c>
      <c r="BR7" s="25">
        <v>57.46</v>
      </c>
      <c r="BS7" s="25">
        <v>55.83</v>
      </c>
      <c r="BT7" s="25">
        <v>54.96</v>
      </c>
      <c r="BU7" s="25">
        <v>58.52</v>
      </c>
      <c r="BV7" s="25">
        <v>59.22</v>
      </c>
      <c r="BW7" s="25">
        <v>58.79</v>
      </c>
      <c r="BX7" s="25">
        <v>58.41</v>
      </c>
      <c r="BY7" s="25">
        <v>58.27</v>
      </c>
      <c r="BZ7" s="25">
        <v>54.59</v>
      </c>
      <c r="CA7" s="25">
        <v>400.87</v>
      </c>
      <c r="CB7" s="25">
        <v>388.99</v>
      </c>
      <c r="CC7" s="25">
        <v>402.38</v>
      </c>
      <c r="CD7" s="25">
        <v>423.17</v>
      </c>
      <c r="CE7" s="25">
        <v>436.17</v>
      </c>
      <c r="CF7" s="25">
        <v>296.3</v>
      </c>
      <c r="CG7" s="25">
        <v>292.89999999999998</v>
      </c>
      <c r="CH7" s="25">
        <v>298.25</v>
      </c>
      <c r="CI7" s="25">
        <v>303.27999999999997</v>
      </c>
      <c r="CJ7" s="25">
        <v>303.81</v>
      </c>
      <c r="CK7" s="25">
        <v>301.2</v>
      </c>
      <c r="CL7" s="25">
        <v>100</v>
      </c>
      <c r="CM7" s="25">
        <v>97</v>
      </c>
      <c r="CN7" s="25">
        <v>91.94</v>
      </c>
      <c r="CO7" s="25">
        <v>83.41</v>
      </c>
      <c r="CP7" s="25">
        <v>81.2</v>
      </c>
      <c r="CQ7" s="25">
        <v>57.3</v>
      </c>
      <c r="CR7" s="25">
        <v>56.76</v>
      </c>
      <c r="CS7" s="25">
        <v>56.04</v>
      </c>
      <c r="CT7" s="25">
        <v>58.52</v>
      </c>
      <c r="CU7" s="25">
        <v>58.88</v>
      </c>
      <c r="CV7" s="25">
        <v>56.42</v>
      </c>
      <c r="CW7" s="25">
        <v>35.9</v>
      </c>
      <c r="CX7" s="25">
        <v>37.96</v>
      </c>
      <c r="CY7" s="25">
        <v>38.72</v>
      </c>
      <c r="CZ7" s="25">
        <v>41.91</v>
      </c>
      <c r="DA7" s="25">
        <v>42.72</v>
      </c>
      <c r="DB7" s="25">
        <v>72.42</v>
      </c>
      <c r="DC7" s="25">
        <v>73.069999999999993</v>
      </c>
      <c r="DD7" s="25">
        <v>72.78</v>
      </c>
      <c r="DE7" s="25">
        <v>71.33</v>
      </c>
      <c r="DF7" s="25">
        <v>71.150000000000006</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0.72</v>
      </c>
      <c r="EJ7" s="25">
        <v>0.53</v>
      </c>
      <c r="EK7" s="25">
        <v>0.71</v>
      </c>
      <c r="EL7" s="25">
        <v>0.72</v>
      </c>
      <c r="EM7" s="25">
        <v>0.71</v>
      </c>
      <c r="EN7" s="25">
        <v>0.57999999999999996</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102</v>
      </c>
      <c r="C9" s="27" t="s">
        <v>103</v>
      </c>
      <c r="D9" s="27" t="s">
        <v>104</v>
      </c>
      <c r="E9" s="27" t="s">
        <v>105</v>
      </c>
      <c r="F9" s="27" t="s">
        <v>106</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45</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x14ac:dyDescent="0.15">
      <c r="B11">
        <v>4</v>
      </c>
      <c r="C11">
        <v>3</v>
      </c>
      <c r="D11">
        <v>2</v>
      </c>
      <c r="E11">
        <v>1</v>
      </c>
      <c r="F11">
        <v>0</v>
      </c>
      <c r="G11" t="s">
        <v>107</v>
      </c>
    </row>
    <row r="12" spans="1:144" x14ac:dyDescent="0.15">
      <c r="B12">
        <v>1</v>
      </c>
      <c r="C12">
        <v>1</v>
      </c>
      <c r="D12">
        <v>1</v>
      </c>
      <c r="E12">
        <v>2</v>
      </c>
      <c r="F12">
        <v>3</v>
      </c>
      <c r="G12" t="s">
        <v>108</v>
      </c>
    </row>
    <row r="13" spans="1:144" x14ac:dyDescent="0.15">
      <c r="B13" t="s">
        <v>109</v>
      </c>
      <c r="C13" t="s">
        <v>110</v>
      </c>
      <c r="D13" t="s">
        <v>111</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星正智</cp:lastModifiedBy>
  <cp:lastPrinted>2023-02-09T23:42:42Z</cp:lastPrinted>
  <dcterms:created xsi:type="dcterms:W3CDTF">2022-12-01T01:09:14Z</dcterms:created>
  <dcterms:modified xsi:type="dcterms:W3CDTF">2023-02-10T00:00:07Z</dcterms:modified>
  <cp:category/>
</cp:coreProperties>
</file>