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C:\Users\koori0086\Desktop\"/>
    </mc:Choice>
  </mc:AlternateContent>
  <xr:revisionPtr revIDLastSave="0" documentId="13_ncr:1_{5F5AA757-BF7A-46FF-A561-A8459F7BB788}" xr6:coauthVersionLast="43" xr6:coauthVersionMax="43" xr10:uidLastSave="{00000000-0000-0000-0000-000000000000}"/>
  <workbookProtection workbookAlgorithmName="SHA-512" workbookHashValue="cp/3/6D9mZ4s/tVzu9gubM3ZmwWV/DkZc6RHyxz4VBFewzIexDQ1YakPtF+QSCPLGqL59TnwfhtIa03o3IB1KA==" workbookSaltValue="OX0+XjUnTgFfmHN5mn4TpA=="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AL8" i="4" s="1"/>
  <c r="Q6" i="5"/>
  <c r="W10" i="4" s="1"/>
  <c r="P6" i="5"/>
  <c r="P10" i="4" s="1"/>
  <c r="O6" i="5"/>
  <c r="N6" i="5"/>
  <c r="B10" i="4" s="1"/>
  <c r="M6" i="5"/>
  <c r="L6" i="5"/>
  <c r="W8" i="4" s="1"/>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H85" i="4"/>
  <c r="G85" i="4"/>
  <c r="BB10" i="4"/>
  <c r="AT10" i="4"/>
  <c r="AL10" i="4"/>
  <c r="I10" i="4"/>
  <c r="AT8" i="4"/>
  <c r="AD8" i="4"/>
  <c r="P8" i="4"/>
  <c r="B8"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<sst xmlns="http://schemas.openxmlformats.org/spreadsheetml/2006/main" count="228" uniqueCount="113">
  <si>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</si>
  <si>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</si>
  <si>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</si>
  <si>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</si>
  <si>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</si>
  <si>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</si>
  <si>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</si>
  <si>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</si>
  <si>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</si>
  <si>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</si>
  <si>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</si>
  <si>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</si>
  <si>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</si>
  <si>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</si>
  <si>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</si>
  <si>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</si>
  <si>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</si>
  <si>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</si>
  <si>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</si>
  <si>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</si>
  <si>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</si>
  <si>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</si>
  <si>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</si>
  <si>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</si>
  <si>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</si>
  <si>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</si>
  <si>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</si>
  <si>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</si>
  <si>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</si>
  <si>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</si>
  <si>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</si>
  <si>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</si>
  <si>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</si>
  <si>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</si>
  <si>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</si>
  <si>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</si>
  <si>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</si>
  <si>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</si>
  <si>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</si>
  <si>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</si>
  <si>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</si>
  <si>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</si>
  <si>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</si>
  <si>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</si>
  <si>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</si>
  <si>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</si>
  <si>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</si>
  <si>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</si>
  <si>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</si>
  <si>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</si>
  <si>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</si>
  <si>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</si>
  <si>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</si>
  <si>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</si>
  <si>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</si>
  <si>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</si>
  <si>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</si>
  <si>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</si>
  <si>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</si>
  <si>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</si>
  <si>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</si>
  <si>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</si>
  <si>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</si>
  <si>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</si>
  <si>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</si>
  <si>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</si>
  <si>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</si>
  <si>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</si>
  <si>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</si>
  <si>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</si>
  <si>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</si>
  <si>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</si>
  <si>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</si>
  <si>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</si>
  <si>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</si>
  <si>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</si>
  <si>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</si>
  <si>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</si>
  <si>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</si>
  <si>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</si>
  <si>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</si>
  <si>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</si>
  <si>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</si>
  <si>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</si>
  <si>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</si>
  <si>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</si>
  <si>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</si>
  <si>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</si>
  <si>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</si>
  <si>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</si>
  <si>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</si>
  <si>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</si>
  <si>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桑折町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</si>
  <si>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</si>
  <si>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</si>
  <si>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</si>
  <si>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</si>
  <si>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</si>
  <si>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</si>
  <si>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</si>
  <si>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</si>
  <si>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</si>
  <si>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</si>
  <si>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</si>
  <si>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</si>
  <si>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</si>
  <si>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</si>
  <si>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</si>
  <si>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</si>
  <si>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</si>
  <si>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当町の水道事業における水道施設の老朽化の状況は、主に有収率の向上と老朽管の布設替えを目的とした工事等を行った結果、下記のとおり分析しています。
①有形固定資産減価償却率は、年々上昇傾向にあり、固定資産の老朽化が進んでいる状況です。
②管路経年化率は、類似団体平均値を上回っており、法定耐用年数を経過した多くの老朽管を保有している状況です。
③管路更新率は、低い状況が続いておりますが、管路の重要度や優先度、漏水状況などを勘案し、計画的な老朽管の布設替えを行っていく必要があります。</t>
    <rPh sb="180" eb="181">
      <t>ヒク</t>
    </rPh>
    <rPh sb="182" eb="184">
      <t>ジョウキョウ</t>
    </rPh>
    <rPh sb="185" eb="186">
      <t>ツヅ</t>
    </rPh>
    <rPh sb="194" eb="196">
      <t>カンロ</t>
    </rPh>
    <rPh sb="197" eb="200">
      <t>ジュウヨウド</t>
    </rPh>
    <rPh sb="201" eb="204">
      <t>ユウセンド</t>
    </rPh>
    <rPh sb="205" eb="209">
      <t>ロウスイジョウキョウ</t>
    </rPh>
    <rPh sb="212" eb="214">
      <t>カンアン</t>
    </rPh>
    <rPh sb="216" eb="219">
      <t>ケイカクテキ</t>
    </rPh>
    <rPh sb="220" eb="222">
      <t>ロウキュウ</t>
    </rPh>
    <rPh sb="222" eb="223">
      <t>カン</t>
    </rPh>
    <rPh sb="224" eb="226">
      <t>フセツ</t>
    </rPh>
    <rPh sb="226" eb="227">
      <t>カ</t>
    </rPh>
    <rPh sb="229" eb="230">
      <t>オコナ</t>
    </rPh>
    <rPh sb="234" eb="236">
      <t>ヒツヨウ</t>
    </rPh>
    <phoneticPr fontId="4"/>
  </si>
  <si>
    <t>　当町における水道事業は、安全で安心な水の安定供給に努めるとともに、水道事業の健全な経営に努めてきた結果、下記のとおり分析しています。
【健全性】
①経常収支比率は100％を超え、類似団体の平均値を上回っており、黒字経営が継続されています。
しかし、長期的には給水収益の減少や老朽施設の修繕等による費用の増加が見込まれることから、より一層の経営効率化に努める必要があります。
②累積欠損金比率は0％であり、健全な値になっています。
③流動比率は、類似団体平均値を上回り、短期負債の支払能力を充分に有しています。
④企業債残高対給水収益比率は、計画的な企業債償還によって年々減少傾向にあり、類似団体平均値を下回っています。
【効率性】
⑤⑥給水原価は、類似団体平均値を上回っておりますが、料金回収率は100％を超え、類似団体平均値を上回っています。
⑦施設利用率は、類似団体平均値を上回っており、固定資産及び水資源を効率的に活用しています。
⑧有収率は、類似団体平均値を上回っていますが、R3年2月、R4年3月に発生した福島県沖地震の影響と考えられる漏水により、R3年度は大幅に減少しました。今後とも漏水調査・修繕を継続的に行い、有収率の向上に努める必要があります。</t>
    <rPh sb="76" eb="78">
      <t>ケイジョウ</t>
    </rPh>
    <rPh sb="246" eb="248">
      <t>ジュウブン</t>
    </rPh>
    <rPh sb="272" eb="275">
      <t>ケイカクテキ</t>
    </rPh>
    <rPh sb="276" eb="279">
      <t>キギョウサイ</t>
    </rPh>
    <rPh sb="279" eb="281">
      <t>ショウカン</t>
    </rPh>
    <rPh sb="285" eb="286">
      <t>トシ</t>
    </rPh>
    <rPh sb="446" eb="447">
      <t>ネン</t>
    </rPh>
    <rPh sb="448" eb="449">
      <t>ツキ</t>
    </rPh>
    <rPh sb="452" eb="453">
      <t>ネン</t>
    </rPh>
    <rPh sb="454" eb="455">
      <t>ツキ</t>
    </rPh>
    <rPh sb="456" eb="458">
      <t>ハッセイ</t>
    </rPh>
    <rPh sb="460" eb="464">
      <t>フクシマケンオキ</t>
    </rPh>
    <rPh sb="464" eb="466">
      <t>ジシン</t>
    </rPh>
    <rPh sb="467" eb="469">
      <t>エイキョウ</t>
    </rPh>
    <rPh sb="470" eb="471">
      <t>カンガ</t>
    </rPh>
    <rPh sb="475" eb="477">
      <t>ロウスイ</t>
    </rPh>
    <rPh sb="483" eb="485">
      <t>ネンド</t>
    </rPh>
    <rPh sb="486" eb="488">
      <t>オオハバ</t>
    </rPh>
    <rPh sb="489" eb="491">
      <t>ゲンショウ</t>
    </rPh>
    <rPh sb="508" eb="511">
      <t>ケイゾクテキ</t>
    </rPh>
    <phoneticPr fontId="4"/>
  </si>
  <si>
    <t>　当町の水道事業については、上記１、２に記載のとおり、一定の健全性を確保できていると判断しています。
　しかし、長期的には人口減少に伴う給水収益の減少や老朽施設等の更新・修繕による費用の増大が見込まれることから、より一層の経営効率化に努める必要があります。
　今後は、「水道事業ビジョン」、「経営戦略」を基にした計画的な管路及び施設等の更新・修繕に努め、長期にわたる健全経営を図っていきます。</t>
    <rPh sb="93" eb="95">
      <t>ゾウダイ</t>
    </rPh>
    <rPh sb="135" eb="139">
      <t>スイドウジギョウ</t>
    </rPh>
    <rPh sb="146" eb="148">
      <t>ケイエイ</t>
    </rPh>
    <rPh sb="148" eb="150">
      <t>センリャク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</si>
</sst>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0.56000000000000005</c:v>
                </c:pt>
                <c:pt idx="1">
                  <c:v>0.37</c:v>
                </c:pt>
                <c:pt idx="2">
                  <c:v>0.12</c:v>
                </c:pt>
                <c:pt idx="3" formatCode="#,##0.00;&quot;△&quot;#,##0.00">
                  <c:v>0</c:v>
                </c:pt>
                <c:pt idx="4" formatCode="#,##0.00;&quot;△&quot;#,##0.00">
                  <c:v>0</c:v>
                </c:pt>
              </c:numCache>
            </c:numRef>
          </c:val>
          <c:extLst>
            <c:ext xmlns:c16="http://schemas.microsoft.com/office/drawing/2014/chart" uri="{C3380CC4-5D6E-409C-BE32-E72D297353CC}">
              <c16:uniqueId val="{00000000-E297-48B4-B50D-ACCE31921EB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0.43</c:v>
                </c:pt>
                <c:pt idx="2">
                  <c:v>0.42</c:v>
                </c:pt>
                <c:pt idx="3">
                  <c:v>0.44</c:v>
                </c:pt>
                <c:pt idx="4">
                  <c:v>0.5</c:v>
                </c:pt>
              </c:numCache>
            </c:numRef>
          </c:val>
          <c:smooth val="0"/>
          <c:extLst>
            <c:ext xmlns:c16="http://schemas.microsoft.com/office/drawing/2014/chart" uri="{C3380CC4-5D6E-409C-BE32-E72D297353CC}">
              <c16:uniqueId val="{00000001-E297-48B4-B50D-ACCE31921EB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60.4</c:v>
                </c:pt>
                <c:pt idx="1">
                  <c:v>58.13</c:v>
                </c:pt>
                <c:pt idx="2">
                  <c:v>58.16</c:v>
                </c:pt>
                <c:pt idx="3">
                  <c:v>61.03</c:v>
                </c:pt>
                <c:pt idx="4">
                  <c:v>59.36</c:v>
                </c:pt>
              </c:numCache>
            </c:numRef>
          </c:val>
          <c:extLst>
            <c:ext xmlns:c16="http://schemas.microsoft.com/office/drawing/2014/chart" uri="{C3380CC4-5D6E-409C-BE32-E72D297353CC}">
              <c16:uniqueId val="{00000000-2881-47A8-908B-8F5FBC1E157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55.88</c:v>
                </c:pt>
                <c:pt idx="1">
                  <c:v>55.22</c:v>
                </c:pt>
                <c:pt idx="2">
                  <c:v>54.05</c:v>
                </c:pt>
                <c:pt idx="3">
                  <c:v>54.43</c:v>
                </c:pt>
                <c:pt idx="4">
                  <c:v>53.87</c:v>
                </c:pt>
              </c:numCache>
            </c:numRef>
          </c:val>
          <c:smooth val="0"/>
          <c:extLst>
            <c:ext xmlns:c16="http://schemas.microsoft.com/office/drawing/2014/chart" uri="{C3380CC4-5D6E-409C-BE32-E72D297353CC}">
              <c16:uniqueId val="{00000001-2881-47A8-908B-8F5FBC1E157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84.38</c:v>
                </c:pt>
                <c:pt idx="1">
                  <c:v>87.12</c:v>
                </c:pt>
                <c:pt idx="2">
                  <c:v>88.34</c:v>
                </c:pt>
                <c:pt idx="3">
                  <c:v>88.51</c:v>
                </c:pt>
                <c:pt idx="4">
                  <c:v>84.77</c:v>
                </c:pt>
              </c:numCache>
            </c:numRef>
          </c:val>
          <c:extLst>
            <c:ext xmlns:c16="http://schemas.microsoft.com/office/drawing/2014/chart" uri="{C3380CC4-5D6E-409C-BE32-E72D297353CC}">
              <c16:uniqueId val="{00000000-BD55-4A4C-A5A3-F26708B2645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80.989999999999995</c:v>
                </c:pt>
                <c:pt idx="1">
                  <c:v>80.930000000000007</c:v>
                </c:pt>
                <c:pt idx="2">
                  <c:v>80.510000000000005</c:v>
                </c:pt>
                <c:pt idx="3">
                  <c:v>79.44</c:v>
                </c:pt>
                <c:pt idx="4">
                  <c:v>79.489999999999995</c:v>
                </c:pt>
              </c:numCache>
            </c:numRef>
          </c:val>
          <c:smooth val="0"/>
          <c:extLst>
            <c:ext xmlns:c16="http://schemas.microsoft.com/office/drawing/2014/chart" uri="{C3380CC4-5D6E-409C-BE32-E72D297353CC}">
              <c16:uniqueId val="{00000001-BD55-4A4C-A5A3-F26708B2645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112.17</c:v>
                </c:pt>
                <c:pt idx="1">
                  <c:v>117.38</c:v>
                </c:pt>
                <c:pt idx="2">
                  <c:v>127.06</c:v>
                </c:pt>
                <c:pt idx="3">
                  <c:v>114.69</c:v>
                </c:pt>
                <c:pt idx="4">
                  <c:v>115.75</c:v>
                </c:pt>
              </c:numCache>
            </c:numRef>
          </c:val>
          <c:extLst>
            <c:ext xmlns:c16="http://schemas.microsoft.com/office/drawing/2014/chart" uri="{C3380CC4-5D6E-409C-BE32-E72D297353CC}">
              <c16:uniqueId val="{00000000-7968-425F-9D36-EA50249EE38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110.02</c:v>
                </c:pt>
                <c:pt idx="1">
                  <c:v>108.76</c:v>
                </c:pt>
                <c:pt idx="2">
                  <c:v>108.46</c:v>
                </c:pt>
                <c:pt idx="3">
                  <c:v>109.02</c:v>
                </c:pt>
                <c:pt idx="4">
                  <c:v>107.81</c:v>
                </c:pt>
              </c:numCache>
            </c:numRef>
          </c:val>
          <c:smooth val="0"/>
          <c:extLst>
            <c:ext xmlns:c16="http://schemas.microsoft.com/office/drawing/2014/chart" uri="{C3380CC4-5D6E-409C-BE32-E72D297353CC}">
              <c16:uniqueId val="{00000001-7968-425F-9D36-EA50249EE38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46.81</c:v>
                </c:pt>
                <c:pt idx="1">
                  <c:v>48.63</c:v>
                </c:pt>
                <c:pt idx="2">
                  <c:v>50.6</c:v>
                </c:pt>
                <c:pt idx="3">
                  <c:v>52.54</c:v>
                </c:pt>
                <c:pt idx="4">
                  <c:v>53.91</c:v>
                </c:pt>
              </c:numCache>
            </c:numRef>
          </c:val>
          <c:extLst>
            <c:ext xmlns:c16="http://schemas.microsoft.com/office/drawing/2014/chart" uri="{C3380CC4-5D6E-409C-BE32-E72D297353CC}">
              <c16:uniqueId val="{00000000-7A96-48AC-ACA6-D00E36AC863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46.61</c:v>
                </c:pt>
                <c:pt idx="1">
                  <c:v>47.97</c:v>
                </c:pt>
                <c:pt idx="2">
                  <c:v>49.12</c:v>
                </c:pt>
                <c:pt idx="3">
                  <c:v>49.39</c:v>
                </c:pt>
                <c:pt idx="4">
                  <c:v>50.75</c:v>
                </c:pt>
              </c:numCache>
            </c:numRef>
          </c:val>
          <c:smooth val="0"/>
          <c:extLst>
            <c:ext xmlns:c16="http://schemas.microsoft.com/office/drawing/2014/chart" uri="{C3380CC4-5D6E-409C-BE32-E72D297353CC}">
              <c16:uniqueId val="{00000001-7A96-48AC-ACA6-D00E36AC863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15.68</c:v>
                </c:pt>
                <c:pt idx="1">
                  <c:v>18.82</c:v>
                </c:pt>
                <c:pt idx="2">
                  <c:v>26.92</c:v>
                </c:pt>
                <c:pt idx="3">
                  <c:v>27.61</c:v>
                </c:pt>
                <c:pt idx="4">
                  <c:v>27.78</c:v>
                </c:pt>
              </c:numCache>
            </c:numRef>
          </c:val>
          <c:extLst>
            <c:ext xmlns:c16="http://schemas.microsoft.com/office/drawing/2014/chart" uri="{C3380CC4-5D6E-409C-BE32-E72D297353CC}">
              <c16:uniqueId val="{00000000-B66A-41DB-9B09-D5982F9BD46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10.84</c:v>
                </c:pt>
                <c:pt idx="1">
                  <c:v>15.33</c:v>
                </c:pt>
                <c:pt idx="2">
                  <c:v>16.760000000000002</c:v>
                </c:pt>
                <c:pt idx="3">
                  <c:v>18.57</c:v>
                </c:pt>
                <c:pt idx="4">
                  <c:v>21.14</c:v>
                </c:pt>
              </c:numCache>
            </c:numRef>
          </c:val>
          <c:smooth val="0"/>
          <c:extLst>
            <c:ext xmlns:c16="http://schemas.microsoft.com/office/drawing/2014/chart" uri="{C3380CC4-5D6E-409C-BE32-E72D297353CC}">
              <c16:uniqueId val="{00000001-B66A-41DB-9B09-D5982F9BD46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3D8-462B-BAAD-7E244609130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7.31</c:v>
                </c:pt>
                <c:pt idx="1">
                  <c:v>7.48</c:v>
                </c:pt>
                <c:pt idx="2">
                  <c:v>11.94</c:v>
                </c:pt>
                <c:pt idx="3">
                  <c:v>11</c:v>
                </c:pt>
                <c:pt idx="4">
                  <c:v>8.86</c:v>
                </c:pt>
              </c:numCache>
            </c:numRef>
          </c:val>
          <c:smooth val="0"/>
          <c:extLst>
            <c:ext xmlns:c16="http://schemas.microsoft.com/office/drawing/2014/chart" uri="{C3380CC4-5D6E-409C-BE32-E72D297353CC}">
              <c16:uniqueId val="{00000001-53D8-462B-BAAD-7E244609130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467.33</c:v>
                </c:pt>
                <c:pt idx="1">
                  <c:v>520.64</c:v>
                </c:pt>
                <c:pt idx="2">
                  <c:v>549.72</c:v>
                </c:pt>
                <c:pt idx="3">
                  <c:v>574.41</c:v>
                </c:pt>
                <c:pt idx="4">
                  <c:v>638.37</c:v>
                </c:pt>
              </c:numCache>
            </c:numRef>
          </c:val>
          <c:extLst>
            <c:ext xmlns:c16="http://schemas.microsoft.com/office/drawing/2014/chart" uri="{C3380CC4-5D6E-409C-BE32-E72D297353CC}">
              <c16:uniqueId val="{00000000-2872-475F-AC17-F7E86A82C9B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355.27</c:v>
                </c:pt>
                <c:pt idx="1">
                  <c:v>359.7</c:v>
                </c:pt>
                <c:pt idx="2">
                  <c:v>362.93</c:v>
                </c:pt>
                <c:pt idx="3">
                  <c:v>371.81</c:v>
                </c:pt>
                <c:pt idx="4">
                  <c:v>384.23</c:v>
                </c:pt>
              </c:numCache>
            </c:numRef>
          </c:val>
          <c:smooth val="0"/>
          <c:extLst>
            <c:ext xmlns:c16="http://schemas.microsoft.com/office/drawing/2014/chart" uri="{C3380CC4-5D6E-409C-BE32-E72D297353CC}">
              <c16:uniqueId val="{00000001-2872-475F-AC17-F7E86A82C9B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364.91</c:v>
                </c:pt>
                <c:pt idx="1">
                  <c:v>346.42</c:v>
                </c:pt>
                <c:pt idx="2">
                  <c:v>319.05</c:v>
                </c:pt>
                <c:pt idx="3">
                  <c:v>285.24</c:v>
                </c:pt>
                <c:pt idx="4">
                  <c:v>282.62</c:v>
                </c:pt>
              </c:numCache>
            </c:numRef>
          </c:val>
          <c:extLst>
            <c:ext xmlns:c16="http://schemas.microsoft.com/office/drawing/2014/chart" uri="{C3380CC4-5D6E-409C-BE32-E72D297353CC}">
              <c16:uniqueId val="{00000000-6585-485D-B4CC-08832AEF14F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458.27</c:v>
                </c:pt>
                <c:pt idx="1">
                  <c:v>447.01</c:v>
                </c:pt>
                <c:pt idx="2">
                  <c:v>439.05</c:v>
                </c:pt>
                <c:pt idx="3">
                  <c:v>465.85</c:v>
                </c:pt>
                <c:pt idx="4">
                  <c:v>439.43</c:v>
                </c:pt>
              </c:numCache>
            </c:numRef>
          </c:val>
          <c:smooth val="0"/>
          <c:extLst>
            <c:ext xmlns:c16="http://schemas.microsoft.com/office/drawing/2014/chart" uri="{C3380CC4-5D6E-409C-BE32-E72D297353CC}">
              <c16:uniqueId val="{00000001-6585-485D-B4CC-08832AEF14F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107.39</c:v>
                </c:pt>
                <c:pt idx="1">
                  <c:v>110.82</c:v>
                </c:pt>
                <c:pt idx="2">
                  <c:v>107.87</c:v>
                </c:pt>
                <c:pt idx="3">
                  <c:v>111.24</c:v>
                </c:pt>
                <c:pt idx="4">
                  <c:v>111.01</c:v>
                </c:pt>
              </c:numCache>
            </c:numRef>
          </c:val>
          <c:extLst>
            <c:ext xmlns:c16="http://schemas.microsoft.com/office/drawing/2014/chart" uri="{C3380CC4-5D6E-409C-BE32-E72D297353CC}">
              <c16:uniqueId val="{00000000-ABDF-49DB-99DE-60E1AE7A4CF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96.77</c:v>
                </c:pt>
                <c:pt idx="1">
                  <c:v>95.81</c:v>
                </c:pt>
                <c:pt idx="2">
                  <c:v>95.26</c:v>
                </c:pt>
                <c:pt idx="3">
                  <c:v>92.39</c:v>
                </c:pt>
                <c:pt idx="4">
                  <c:v>94.41</c:v>
                </c:pt>
              </c:numCache>
            </c:numRef>
          </c:val>
          <c:smooth val="0"/>
          <c:extLst>
            <c:ext xmlns:c16="http://schemas.microsoft.com/office/drawing/2014/chart" uri="{C3380CC4-5D6E-409C-BE32-E72D297353CC}">
              <c16:uniqueId val="{00000001-ABDF-49DB-99DE-60E1AE7A4CF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242.32</c:v>
                </c:pt>
                <c:pt idx="1">
                  <c:v>235.19</c:v>
                </c:pt>
                <c:pt idx="2">
                  <c:v>242.59</c:v>
                </c:pt>
                <c:pt idx="3">
                  <c:v>234.88</c:v>
                </c:pt>
                <c:pt idx="4">
                  <c:v>237.16</c:v>
                </c:pt>
              </c:numCache>
            </c:numRef>
          </c:val>
          <c:extLst>
            <c:ext xmlns:c16="http://schemas.microsoft.com/office/drawing/2014/chart" uri="{C3380CC4-5D6E-409C-BE32-E72D297353CC}">
              <c16:uniqueId val="{00000000-5A62-42E8-86DE-3865C7B8023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187.18</c:v>
                </c:pt>
                <c:pt idx="1">
                  <c:v>189.58</c:v>
                </c:pt>
                <c:pt idx="2">
                  <c:v>192.82</c:v>
                </c:pt>
                <c:pt idx="3">
                  <c:v>192.98</c:v>
                </c:pt>
                <c:pt idx="4">
                  <c:v>192.13</c:v>
                </c:pt>
              </c:numCache>
            </c:numRef>
          </c:val>
          <c:smooth val="0"/>
          <c:extLst>
            <c:ext xmlns:c16="http://schemas.microsoft.com/office/drawing/2014/chart" uri="{C3380CC4-5D6E-409C-BE32-E72D297353CC}">
              <c16:uniqueId val="{00000001-5A62-42E8-86DE-3865C7B8023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福島県　桑折町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A7</v>
      </c>
      <c r="X8" s="75"/>
      <c r="Y8" s="75"/>
      <c r="Z8" s="75"/>
      <c r="AA8" s="75"/>
      <c r="AB8" s="75"/>
      <c r="AC8" s="75"/>
      <c r="AD8" s="75" t="str">
        <f>データ!$M$6</f>
        <v>非設置</v>
      </c>
      <c r="AE8" s="75"/>
      <c r="AF8" s="75"/>
      <c r="AG8" s="75"/>
      <c r="AH8" s="75"/>
      <c r="AI8" s="75"/>
      <c r="AJ8" s="75"/>
      <c r="AK8" s="2"/>
      <c r="AL8" s="66">
        <f>データ!$R$6</f>
        <v>11422</v>
      </c>
      <c r="AM8" s="66"/>
      <c r="AN8" s="66"/>
      <c r="AO8" s="66"/>
      <c r="AP8" s="66"/>
      <c r="AQ8" s="66"/>
      <c r="AR8" s="66"/>
      <c r="AS8" s="66"/>
      <c r="AT8" s="37">
        <f>データ!$S$6</f>
        <v>42.97</v>
      </c>
      <c r="AU8" s="38"/>
      <c r="AV8" s="38"/>
      <c r="AW8" s="38"/>
      <c r="AX8" s="38"/>
      <c r="AY8" s="38"/>
      <c r="AZ8" s="38"/>
      <c r="BA8" s="38"/>
      <c r="BB8" s="55">
        <f>データ!$T$6</f>
        <v>265.81</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70.38</v>
      </c>
      <c r="J10" s="38"/>
      <c r="K10" s="38"/>
      <c r="L10" s="38"/>
      <c r="M10" s="38"/>
      <c r="N10" s="38"/>
      <c r="O10" s="65"/>
      <c r="P10" s="55">
        <f>データ!$P$6</f>
        <v>93.18</v>
      </c>
      <c r="Q10" s="55"/>
      <c r="R10" s="55"/>
      <c r="S10" s="55"/>
      <c r="T10" s="55"/>
      <c r="U10" s="55"/>
      <c r="V10" s="55"/>
      <c r="W10" s="66">
        <f>データ!$Q$6</f>
        <v>3520</v>
      </c>
      <c r="X10" s="66"/>
      <c r="Y10" s="66"/>
      <c r="Z10" s="66"/>
      <c r="AA10" s="66"/>
      <c r="AB10" s="66"/>
      <c r="AC10" s="66"/>
      <c r="AD10" s="2"/>
      <c r="AE10" s="2"/>
      <c r="AF10" s="2"/>
      <c r="AG10" s="2"/>
      <c r="AH10" s="2"/>
      <c r="AI10" s="2"/>
      <c r="AJ10" s="2"/>
      <c r="AK10" s="2"/>
      <c r="AL10" s="66">
        <f>データ!$U$6</f>
        <v>10548</v>
      </c>
      <c r="AM10" s="66"/>
      <c r="AN10" s="66"/>
      <c r="AO10" s="66"/>
      <c r="AP10" s="66"/>
      <c r="AQ10" s="66"/>
      <c r="AR10" s="66"/>
      <c r="AS10" s="66"/>
      <c r="AT10" s="37">
        <f>データ!$V$6</f>
        <v>19.149999999999999</v>
      </c>
      <c r="AU10" s="38"/>
      <c r="AV10" s="38"/>
      <c r="AW10" s="38"/>
      <c r="AX10" s="38"/>
      <c r="AY10" s="38"/>
      <c r="AZ10" s="38"/>
      <c r="BA10" s="38"/>
      <c r="BB10" s="55">
        <f>データ!$W$6</f>
        <v>550.80999999999995</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111</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110</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SIwMH7mjh/EmjkV7/2nH8wYzFpK/Xesf8L8DHZ6AOw2XrmioYDS5aVWYHTfYSr9rnZR77SA3hHVyCOALP2aMZQ==" saltValue="VNv9jw3xz3r+m29M579kO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2021</v>
      </c>
      <c r="C6" s="20">
        <f t="shared" ref="C6:W6" si="3">C7</f>
        <v>73016</v>
      </c>
      <c r="D6" s="20">
        <f t="shared" si="3"/>
        <v>46</v>
      </c>
      <c r="E6" s="20">
        <f t="shared" si="3"/>
        <v>1</v>
      </c>
      <c r="F6" s="20">
        <f t="shared" si="3"/>
        <v>0</v>
      </c>
      <c r="G6" s="20">
        <f t="shared" si="3"/>
        <v>1</v>
      </c>
      <c r="H6" s="20" t="str">
        <f t="shared" si="3"/>
        <v>福島県　桑折町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70.38</v>
      </c>
      <c r="P6" s="21">
        <f t="shared" si="3"/>
        <v>93.18</v>
      </c>
      <c r="Q6" s="21">
        <f t="shared" si="3"/>
        <v>3520</v>
      </c>
      <c r="R6" s="21">
        <f t="shared" si="3"/>
        <v>11422</v>
      </c>
      <c r="S6" s="21">
        <f t="shared" si="3"/>
        <v>42.97</v>
      </c>
      <c r="T6" s="21">
        <f t="shared" si="3"/>
        <v>265.81</v>
      </c>
      <c r="U6" s="21">
        <f t="shared" si="3"/>
        <v>10548</v>
      </c>
      <c r="V6" s="21">
        <f t="shared" si="3"/>
        <v>19.149999999999999</v>
      </c>
      <c r="W6" s="21">
        <f t="shared" si="3"/>
        <v>550.80999999999995</v>
      </c>
      <c r="X6" s="22">
        <f>IF(X7="",NA(),X7)</f>
        <v>112.17</v>
      </c>
      <c r="Y6" s="22">
        <f t="shared" ref="Y6:AG6" si="4">IF(Y7="",NA(),Y7)</f>
        <v>117.38</v>
      </c>
      <c r="Z6" s="22">
        <f t="shared" si="4"/>
        <v>127.06</v>
      </c>
      <c r="AA6" s="22">
        <f t="shared" si="4"/>
        <v>114.69</v>
      </c>
      <c r="AB6" s="22">
        <f t="shared" si="4"/>
        <v>115.75</v>
      </c>
      <c r="AC6" s="22">
        <f t="shared" si="4"/>
        <v>110.02</v>
      </c>
      <c r="AD6" s="22">
        <f t="shared" si="4"/>
        <v>108.76</v>
      </c>
      <c r="AE6" s="22">
        <f t="shared" si="4"/>
        <v>108.46</v>
      </c>
      <c r="AF6" s="22">
        <f t="shared" si="4"/>
        <v>109.02</v>
      </c>
      <c r="AG6" s="22">
        <f t="shared" si="4"/>
        <v>107.81</v>
      </c>
      <c r="AH6" s="21" t="str">
        <f>IF(AH7="","",IF(AH7="-","【-】","【"&amp;SUBSTITUTE(TEXT(AH7,"#,##0.00"),"-","△")&amp;"】"))</f>
        <v>【111.39】</v>
      </c>
      <c r="AI6" s="21">
        <f>IF(AI7="",NA(),AI7)</f>
        <v>0</v>
      </c>
      <c r="AJ6" s="21">
        <f t="shared" ref="AJ6:AR6" si="5">IF(AJ7="",NA(),AJ7)</f>
        <v>0</v>
      </c>
      <c r="AK6" s="21">
        <f t="shared" si="5"/>
        <v>0</v>
      </c>
      <c r="AL6" s="21">
        <f t="shared" si="5"/>
        <v>0</v>
      </c>
      <c r="AM6" s="21">
        <f t="shared" si="5"/>
        <v>0</v>
      </c>
      <c r="AN6" s="22">
        <f t="shared" si="5"/>
        <v>7.31</v>
      </c>
      <c r="AO6" s="22">
        <f t="shared" si="5"/>
        <v>7.48</v>
      </c>
      <c r="AP6" s="22">
        <f t="shared" si="5"/>
        <v>11.94</v>
      </c>
      <c r="AQ6" s="22">
        <f t="shared" si="5"/>
        <v>11</v>
      </c>
      <c r="AR6" s="22">
        <f t="shared" si="5"/>
        <v>8.86</v>
      </c>
      <c r="AS6" s="21" t="str">
        <f>IF(AS7="","",IF(AS7="-","【-】","【"&amp;SUBSTITUTE(TEXT(AS7,"#,##0.00"),"-","△")&amp;"】"))</f>
        <v>【1.30】</v>
      </c>
      <c r="AT6" s="22">
        <f>IF(AT7="",NA(),AT7)</f>
        <v>467.33</v>
      </c>
      <c r="AU6" s="22">
        <f t="shared" ref="AU6:BC6" si="6">IF(AU7="",NA(),AU7)</f>
        <v>520.64</v>
      </c>
      <c r="AV6" s="22">
        <f t="shared" si="6"/>
        <v>549.72</v>
      </c>
      <c r="AW6" s="22">
        <f t="shared" si="6"/>
        <v>574.41</v>
      </c>
      <c r="AX6" s="22">
        <f t="shared" si="6"/>
        <v>638.37</v>
      </c>
      <c r="AY6" s="22">
        <f t="shared" si="6"/>
        <v>355.27</v>
      </c>
      <c r="AZ6" s="22">
        <f t="shared" si="6"/>
        <v>359.7</v>
      </c>
      <c r="BA6" s="22">
        <f t="shared" si="6"/>
        <v>362.93</v>
      </c>
      <c r="BB6" s="22">
        <f t="shared" si="6"/>
        <v>371.81</v>
      </c>
      <c r="BC6" s="22">
        <f t="shared" si="6"/>
        <v>384.23</v>
      </c>
      <c r="BD6" s="21" t="str">
        <f>IF(BD7="","",IF(BD7="-","【-】","【"&amp;SUBSTITUTE(TEXT(BD7,"#,##0.00"),"-","△")&amp;"】"))</f>
        <v>【261.51】</v>
      </c>
      <c r="BE6" s="22">
        <f>IF(BE7="",NA(),BE7)</f>
        <v>364.91</v>
      </c>
      <c r="BF6" s="22">
        <f t="shared" ref="BF6:BN6" si="7">IF(BF7="",NA(),BF7)</f>
        <v>346.42</v>
      </c>
      <c r="BG6" s="22">
        <f t="shared" si="7"/>
        <v>319.05</v>
      </c>
      <c r="BH6" s="22">
        <f t="shared" si="7"/>
        <v>285.24</v>
      </c>
      <c r="BI6" s="22">
        <f t="shared" si="7"/>
        <v>282.62</v>
      </c>
      <c r="BJ6" s="22">
        <f t="shared" si="7"/>
        <v>458.27</v>
      </c>
      <c r="BK6" s="22">
        <f t="shared" si="7"/>
        <v>447.01</v>
      </c>
      <c r="BL6" s="22">
        <f t="shared" si="7"/>
        <v>439.05</v>
      </c>
      <c r="BM6" s="22">
        <f t="shared" si="7"/>
        <v>465.85</v>
      </c>
      <c r="BN6" s="22">
        <f t="shared" si="7"/>
        <v>439.43</v>
      </c>
      <c r="BO6" s="21" t="str">
        <f>IF(BO7="","",IF(BO7="-","【-】","【"&amp;SUBSTITUTE(TEXT(BO7,"#,##0.00"),"-","△")&amp;"】"))</f>
        <v>【265.16】</v>
      </c>
      <c r="BP6" s="22">
        <f>IF(BP7="",NA(),BP7)</f>
        <v>107.39</v>
      </c>
      <c r="BQ6" s="22">
        <f t="shared" ref="BQ6:BY6" si="8">IF(BQ7="",NA(),BQ7)</f>
        <v>110.82</v>
      </c>
      <c r="BR6" s="22">
        <f t="shared" si="8"/>
        <v>107.87</v>
      </c>
      <c r="BS6" s="22">
        <f t="shared" si="8"/>
        <v>111.24</v>
      </c>
      <c r="BT6" s="22">
        <f t="shared" si="8"/>
        <v>111.01</v>
      </c>
      <c r="BU6" s="22">
        <f t="shared" si="8"/>
        <v>96.77</v>
      </c>
      <c r="BV6" s="22">
        <f t="shared" si="8"/>
        <v>95.81</v>
      </c>
      <c r="BW6" s="22">
        <f t="shared" si="8"/>
        <v>95.26</v>
      </c>
      <c r="BX6" s="22">
        <f t="shared" si="8"/>
        <v>92.39</v>
      </c>
      <c r="BY6" s="22">
        <f t="shared" si="8"/>
        <v>94.41</v>
      </c>
      <c r="BZ6" s="21" t="str">
        <f>IF(BZ7="","",IF(BZ7="-","【-】","【"&amp;SUBSTITUTE(TEXT(BZ7,"#,##0.00"),"-","△")&amp;"】"))</f>
        <v>【102.35】</v>
      </c>
      <c r="CA6" s="22">
        <f>IF(CA7="",NA(),CA7)</f>
        <v>242.32</v>
      </c>
      <c r="CB6" s="22">
        <f t="shared" ref="CB6:CJ6" si="9">IF(CB7="",NA(),CB7)</f>
        <v>235.19</v>
      </c>
      <c r="CC6" s="22">
        <f t="shared" si="9"/>
        <v>242.59</v>
      </c>
      <c r="CD6" s="22">
        <f t="shared" si="9"/>
        <v>234.88</v>
      </c>
      <c r="CE6" s="22">
        <f t="shared" si="9"/>
        <v>237.16</v>
      </c>
      <c r="CF6" s="22">
        <f t="shared" si="9"/>
        <v>187.18</v>
      </c>
      <c r="CG6" s="22">
        <f t="shared" si="9"/>
        <v>189.58</v>
      </c>
      <c r="CH6" s="22">
        <f t="shared" si="9"/>
        <v>192.82</v>
      </c>
      <c r="CI6" s="22">
        <f t="shared" si="9"/>
        <v>192.98</v>
      </c>
      <c r="CJ6" s="22">
        <f t="shared" si="9"/>
        <v>192.13</v>
      </c>
      <c r="CK6" s="21" t="str">
        <f>IF(CK7="","",IF(CK7="-","【-】","【"&amp;SUBSTITUTE(TEXT(CK7,"#,##0.00"),"-","△")&amp;"】"))</f>
        <v>【167.74】</v>
      </c>
      <c r="CL6" s="22">
        <f>IF(CL7="",NA(),CL7)</f>
        <v>60.4</v>
      </c>
      <c r="CM6" s="22">
        <f t="shared" ref="CM6:CU6" si="10">IF(CM7="",NA(),CM7)</f>
        <v>58.13</v>
      </c>
      <c r="CN6" s="22">
        <f t="shared" si="10"/>
        <v>58.16</v>
      </c>
      <c r="CO6" s="22">
        <f t="shared" si="10"/>
        <v>61.03</v>
      </c>
      <c r="CP6" s="22">
        <f t="shared" si="10"/>
        <v>59.36</v>
      </c>
      <c r="CQ6" s="22">
        <f t="shared" si="10"/>
        <v>55.88</v>
      </c>
      <c r="CR6" s="22">
        <f t="shared" si="10"/>
        <v>55.22</v>
      </c>
      <c r="CS6" s="22">
        <f t="shared" si="10"/>
        <v>54.05</v>
      </c>
      <c r="CT6" s="22">
        <f t="shared" si="10"/>
        <v>54.43</v>
      </c>
      <c r="CU6" s="22">
        <f t="shared" si="10"/>
        <v>53.87</v>
      </c>
      <c r="CV6" s="21" t="str">
        <f>IF(CV7="","",IF(CV7="-","【-】","【"&amp;SUBSTITUTE(TEXT(CV7,"#,##0.00"),"-","△")&amp;"】"))</f>
        <v>【60.29】</v>
      </c>
      <c r="CW6" s="22">
        <f>IF(CW7="",NA(),CW7)</f>
        <v>84.38</v>
      </c>
      <c r="CX6" s="22">
        <f t="shared" ref="CX6:DF6" si="11">IF(CX7="",NA(),CX7)</f>
        <v>87.12</v>
      </c>
      <c r="CY6" s="22">
        <f t="shared" si="11"/>
        <v>88.34</v>
      </c>
      <c r="CZ6" s="22">
        <f t="shared" si="11"/>
        <v>88.51</v>
      </c>
      <c r="DA6" s="22">
        <f t="shared" si="11"/>
        <v>84.77</v>
      </c>
      <c r="DB6" s="22">
        <f t="shared" si="11"/>
        <v>80.989999999999995</v>
      </c>
      <c r="DC6" s="22">
        <f t="shared" si="11"/>
        <v>80.930000000000007</v>
      </c>
      <c r="DD6" s="22">
        <f t="shared" si="11"/>
        <v>80.510000000000005</v>
      </c>
      <c r="DE6" s="22">
        <f t="shared" si="11"/>
        <v>79.44</v>
      </c>
      <c r="DF6" s="22">
        <f t="shared" si="11"/>
        <v>79.489999999999995</v>
      </c>
      <c r="DG6" s="21" t="str">
        <f>IF(DG7="","",IF(DG7="-","【-】","【"&amp;SUBSTITUTE(TEXT(DG7,"#,##0.00"),"-","△")&amp;"】"))</f>
        <v>【90.12】</v>
      </c>
      <c r="DH6" s="22">
        <f>IF(DH7="",NA(),DH7)</f>
        <v>46.81</v>
      </c>
      <c r="DI6" s="22">
        <f t="shared" ref="DI6:DQ6" si="12">IF(DI7="",NA(),DI7)</f>
        <v>48.63</v>
      </c>
      <c r="DJ6" s="22">
        <f t="shared" si="12"/>
        <v>50.6</v>
      </c>
      <c r="DK6" s="22">
        <f t="shared" si="12"/>
        <v>52.54</v>
      </c>
      <c r="DL6" s="22">
        <f t="shared" si="12"/>
        <v>53.91</v>
      </c>
      <c r="DM6" s="22">
        <f t="shared" si="12"/>
        <v>46.61</v>
      </c>
      <c r="DN6" s="22">
        <f t="shared" si="12"/>
        <v>47.97</v>
      </c>
      <c r="DO6" s="22">
        <f t="shared" si="12"/>
        <v>49.12</v>
      </c>
      <c r="DP6" s="22">
        <f t="shared" si="12"/>
        <v>49.39</v>
      </c>
      <c r="DQ6" s="22">
        <f t="shared" si="12"/>
        <v>50.75</v>
      </c>
      <c r="DR6" s="21" t="str">
        <f>IF(DR7="","",IF(DR7="-","【-】","【"&amp;SUBSTITUTE(TEXT(DR7,"#,##0.00"),"-","△")&amp;"】"))</f>
        <v>【50.88】</v>
      </c>
      <c r="DS6" s="22">
        <f>IF(DS7="",NA(),DS7)</f>
        <v>15.68</v>
      </c>
      <c r="DT6" s="22">
        <f t="shared" ref="DT6:EB6" si="13">IF(DT7="",NA(),DT7)</f>
        <v>18.82</v>
      </c>
      <c r="DU6" s="22">
        <f t="shared" si="13"/>
        <v>26.92</v>
      </c>
      <c r="DV6" s="22">
        <f t="shared" si="13"/>
        <v>27.61</v>
      </c>
      <c r="DW6" s="22">
        <f t="shared" si="13"/>
        <v>27.78</v>
      </c>
      <c r="DX6" s="22">
        <f t="shared" si="13"/>
        <v>10.84</v>
      </c>
      <c r="DY6" s="22">
        <f t="shared" si="13"/>
        <v>15.33</v>
      </c>
      <c r="DZ6" s="22">
        <f t="shared" si="13"/>
        <v>16.760000000000002</v>
      </c>
      <c r="EA6" s="22">
        <f t="shared" si="13"/>
        <v>18.57</v>
      </c>
      <c r="EB6" s="22">
        <f t="shared" si="13"/>
        <v>21.14</v>
      </c>
      <c r="EC6" s="21" t="str">
        <f>IF(EC7="","",IF(EC7="-","【-】","【"&amp;SUBSTITUTE(TEXT(EC7,"#,##0.00"),"-","△")&amp;"】"))</f>
        <v>【22.30】</v>
      </c>
      <c r="ED6" s="22">
        <f>IF(ED7="",NA(),ED7)</f>
        <v>0.56000000000000005</v>
      </c>
      <c r="EE6" s="22">
        <f t="shared" ref="EE6:EM6" si="14">IF(EE7="",NA(),EE7)</f>
        <v>0.37</v>
      </c>
      <c r="EF6" s="22">
        <f t="shared" si="14"/>
        <v>0.12</v>
      </c>
      <c r="EG6" s="21">
        <f t="shared" si="14"/>
        <v>0</v>
      </c>
      <c r="EH6" s="21">
        <f t="shared" si="14"/>
        <v>0</v>
      </c>
      <c r="EI6" s="22">
        <f t="shared" si="14"/>
        <v>0.39</v>
      </c>
      <c r="EJ6" s="22">
        <f t="shared" si="14"/>
        <v>0.43</v>
      </c>
      <c r="EK6" s="22">
        <f t="shared" si="14"/>
        <v>0.42</v>
      </c>
      <c r="EL6" s="22">
        <f t="shared" si="14"/>
        <v>0.44</v>
      </c>
      <c r="EM6" s="22">
        <f t="shared" si="14"/>
        <v>0.5</v>
      </c>
      <c r="EN6" s="21" t="str">
        <f>IF(EN7="","",IF(EN7="-","【-】","【"&amp;SUBSTITUTE(TEXT(EN7,"#,##0.00"),"-","△")&amp;"】"))</f>
        <v>【0.66】</v>
      </c>
    </row>
    <row r="7" spans="1:144" s="23" customFormat="1" x14ac:dyDescent="0.15">
      <c r="A7" s="15"/>
      <c r="B7" s="24">
        <v>2021</v>
      </c>
      <c r="C7" s="24">
        <v>73016</v>
      </c>
      <c r="D7" s="24">
        <v>46</v>
      </c>
      <c r="E7" s="24">
        <v>1</v>
      </c>
      <c r="F7" s="24">
        <v>0</v>
      </c>
      <c r="G7" s="24">
        <v>1</v>
      </c>
      <c r="H7" s="24" t="s">
        <v>92</v>
      </c>
      <c r="I7" s="24" t="s">
        <v>93</v>
      </c>
      <c r="J7" s="24" t="s">
        <v>94</v>
      </c>
      <c r="K7" s="24" t="s">
        <v>95</v>
      </c>
      <c r="L7" s="24" t="s">
        <v>96</v>
      </c>
      <c r="M7" s="24" t="s">
        <v>97</v>
      </c>
      <c r="N7" s="25" t="s">
        <v>98</v>
      </c>
      <c r="O7" s="25">
        <v>70.38</v>
      </c>
      <c r="P7" s="25">
        <v>93.18</v>
      </c>
      <c r="Q7" s="25">
        <v>3520</v>
      </c>
      <c r="R7" s="25">
        <v>11422</v>
      </c>
      <c r="S7" s="25">
        <v>42.97</v>
      </c>
      <c r="T7" s="25">
        <v>265.81</v>
      </c>
      <c r="U7" s="25">
        <v>10548</v>
      </c>
      <c r="V7" s="25">
        <v>19.149999999999999</v>
      </c>
      <c r="W7" s="25">
        <v>550.80999999999995</v>
      </c>
      <c r="X7" s="25">
        <v>112.17</v>
      </c>
      <c r="Y7" s="25">
        <v>117.38</v>
      </c>
      <c r="Z7" s="25">
        <v>127.06</v>
      </c>
      <c r="AA7" s="25">
        <v>114.69</v>
      </c>
      <c r="AB7" s="25">
        <v>115.75</v>
      </c>
      <c r="AC7" s="25">
        <v>110.02</v>
      </c>
      <c r="AD7" s="25">
        <v>108.76</v>
      </c>
      <c r="AE7" s="25">
        <v>108.46</v>
      </c>
      <c r="AF7" s="25">
        <v>109.02</v>
      </c>
      <c r="AG7" s="25">
        <v>107.81</v>
      </c>
      <c r="AH7" s="25">
        <v>111.39</v>
      </c>
      <c r="AI7" s="25">
        <v>0</v>
      </c>
      <c r="AJ7" s="25">
        <v>0</v>
      </c>
      <c r="AK7" s="25">
        <v>0</v>
      </c>
      <c r="AL7" s="25">
        <v>0</v>
      </c>
      <c r="AM7" s="25">
        <v>0</v>
      </c>
      <c r="AN7" s="25">
        <v>7.31</v>
      </c>
      <c r="AO7" s="25">
        <v>7.48</v>
      </c>
      <c r="AP7" s="25">
        <v>11.94</v>
      </c>
      <c r="AQ7" s="25">
        <v>11</v>
      </c>
      <c r="AR7" s="25">
        <v>8.86</v>
      </c>
      <c r="AS7" s="25">
        <v>1.3</v>
      </c>
      <c r="AT7" s="25">
        <v>467.33</v>
      </c>
      <c r="AU7" s="25">
        <v>520.64</v>
      </c>
      <c r="AV7" s="25">
        <v>549.72</v>
      </c>
      <c r="AW7" s="25">
        <v>574.41</v>
      </c>
      <c r="AX7" s="25">
        <v>638.37</v>
      </c>
      <c r="AY7" s="25">
        <v>355.27</v>
      </c>
      <c r="AZ7" s="25">
        <v>359.7</v>
      </c>
      <c r="BA7" s="25">
        <v>362.93</v>
      </c>
      <c r="BB7" s="25">
        <v>371.81</v>
      </c>
      <c r="BC7" s="25">
        <v>384.23</v>
      </c>
      <c r="BD7" s="25">
        <v>261.51</v>
      </c>
      <c r="BE7" s="25">
        <v>364.91</v>
      </c>
      <c r="BF7" s="25">
        <v>346.42</v>
      </c>
      <c r="BG7" s="25">
        <v>319.05</v>
      </c>
      <c r="BH7" s="25">
        <v>285.24</v>
      </c>
      <c r="BI7" s="25">
        <v>282.62</v>
      </c>
      <c r="BJ7" s="25">
        <v>458.27</v>
      </c>
      <c r="BK7" s="25">
        <v>447.01</v>
      </c>
      <c r="BL7" s="25">
        <v>439.05</v>
      </c>
      <c r="BM7" s="25">
        <v>465.85</v>
      </c>
      <c r="BN7" s="25">
        <v>439.43</v>
      </c>
      <c r="BO7" s="25">
        <v>265.16000000000003</v>
      </c>
      <c r="BP7" s="25">
        <v>107.39</v>
      </c>
      <c r="BQ7" s="25">
        <v>110.82</v>
      </c>
      <c r="BR7" s="25">
        <v>107.87</v>
      </c>
      <c r="BS7" s="25">
        <v>111.24</v>
      </c>
      <c r="BT7" s="25">
        <v>111.01</v>
      </c>
      <c r="BU7" s="25">
        <v>96.77</v>
      </c>
      <c r="BV7" s="25">
        <v>95.81</v>
      </c>
      <c r="BW7" s="25">
        <v>95.26</v>
      </c>
      <c r="BX7" s="25">
        <v>92.39</v>
      </c>
      <c r="BY7" s="25">
        <v>94.41</v>
      </c>
      <c r="BZ7" s="25">
        <v>102.35</v>
      </c>
      <c r="CA7" s="25">
        <v>242.32</v>
      </c>
      <c r="CB7" s="25">
        <v>235.19</v>
      </c>
      <c r="CC7" s="25">
        <v>242.59</v>
      </c>
      <c r="CD7" s="25">
        <v>234.88</v>
      </c>
      <c r="CE7" s="25">
        <v>237.16</v>
      </c>
      <c r="CF7" s="25">
        <v>187.18</v>
      </c>
      <c r="CG7" s="25">
        <v>189.58</v>
      </c>
      <c r="CH7" s="25">
        <v>192.82</v>
      </c>
      <c r="CI7" s="25">
        <v>192.98</v>
      </c>
      <c r="CJ7" s="25">
        <v>192.13</v>
      </c>
      <c r="CK7" s="25">
        <v>167.74</v>
      </c>
      <c r="CL7" s="25">
        <v>60.4</v>
      </c>
      <c r="CM7" s="25">
        <v>58.13</v>
      </c>
      <c r="CN7" s="25">
        <v>58.16</v>
      </c>
      <c r="CO7" s="25">
        <v>61.03</v>
      </c>
      <c r="CP7" s="25">
        <v>59.36</v>
      </c>
      <c r="CQ7" s="25">
        <v>55.88</v>
      </c>
      <c r="CR7" s="25">
        <v>55.22</v>
      </c>
      <c r="CS7" s="25">
        <v>54.05</v>
      </c>
      <c r="CT7" s="25">
        <v>54.43</v>
      </c>
      <c r="CU7" s="25">
        <v>53.87</v>
      </c>
      <c r="CV7" s="25">
        <v>60.29</v>
      </c>
      <c r="CW7" s="25">
        <v>84.38</v>
      </c>
      <c r="CX7" s="25">
        <v>87.12</v>
      </c>
      <c r="CY7" s="25">
        <v>88.34</v>
      </c>
      <c r="CZ7" s="25">
        <v>88.51</v>
      </c>
      <c r="DA7" s="25">
        <v>84.77</v>
      </c>
      <c r="DB7" s="25">
        <v>80.989999999999995</v>
      </c>
      <c r="DC7" s="25">
        <v>80.930000000000007</v>
      </c>
      <c r="DD7" s="25">
        <v>80.510000000000005</v>
      </c>
      <c r="DE7" s="25">
        <v>79.44</v>
      </c>
      <c r="DF7" s="25">
        <v>79.489999999999995</v>
      </c>
      <c r="DG7" s="25">
        <v>90.12</v>
      </c>
      <c r="DH7" s="25">
        <v>46.81</v>
      </c>
      <c r="DI7" s="25">
        <v>48.63</v>
      </c>
      <c r="DJ7" s="25">
        <v>50.6</v>
      </c>
      <c r="DK7" s="25">
        <v>52.54</v>
      </c>
      <c r="DL7" s="25">
        <v>53.91</v>
      </c>
      <c r="DM7" s="25">
        <v>46.61</v>
      </c>
      <c r="DN7" s="25">
        <v>47.97</v>
      </c>
      <c r="DO7" s="25">
        <v>49.12</v>
      </c>
      <c r="DP7" s="25">
        <v>49.39</v>
      </c>
      <c r="DQ7" s="25">
        <v>50.75</v>
      </c>
      <c r="DR7" s="25">
        <v>50.88</v>
      </c>
      <c r="DS7" s="25">
        <v>15.68</v>
      </c>
      <c r="DT7" s="25">
        <v>18.82</v>
      </c>
      <c r="DU7" s="25">
        <v>26.92</v>
      </c>
      <c r="DV7" s="25">
        <v>27.61</v>
      </c>
      <c r="DW7" s="25">
        <v>27.78</v>
      </c>
      <c r="DX7" s="25">
        <v>10.84</v>
      </c>
      <c r="DY7" s="25">
        <v>15.33</v>
      </c>
      <c r="DZ7" s="25">
        <v>16.760000000000002</v>
      </c>
      <c r="EA7" s="25">
        <v>18.57</v>
      </c>
      <c r="EB7" s="25">
        <v>21.14</v>
      </c>
      <c r="EC7" s="25">
        <v>22.3</v>
      </c>
      <c r="ED7" s="25">
        <v>0.56000000000000005</v>
      </c>
      <c r="EE7" s="25">
        <v>0.37</v>
      </c>
      <c r="EF7" s="25">
        <v>0.12</v>
      </c>
      <c r="EG7" s="25">
        <v>0</v>
      </c>
      <c r="EH7" s="25">
        <v>0</v>
      </c>
      <c r="EI7" s="25">
        <v>0.39</v>
      </c>
      <c r="EJ7" s="25">
        <v>0.43</v>
      </c>
      <c r="EK7" s="25">
        <v>0.42</v>
      </c>
      <c r="EL7" s="25">
        <v>0.44</v>
      </c>
      <c r="EM7" s="25">
        <v>0.5</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104</v>
      </c>
    </row>
    <row r="12" spans="1:144" x14ac:dyDescent="0.15">
      <c r="B12">
        <v>1</v>
      </c>
      <c r="C12">
        <v>1</v>
      </c>
      <c r="D12">
        <v>1</v>
      </c>
      <c r="E12">
        <v>2</v>
      </c>
      <c r="F12">
        <v>3</v>
      </c>
      <c r="G12" t="s">
        <v>105</v>
      </c>
    </row>
    <row r="13" spans="1:144" x14ac:dyDescent="0.15">
      <c r="B13" t="s">
        <v>106</v>
      </c>
      <c r="C13" t="s">
        <v>106</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koori0086 遠藤英隆</cp:lastModifiedBy>
  <dcterms:created xsi:type="dcterms:W3CDTF">2022-12-01T00:54:05Z</dcterms:created>
  <dcterms:modified xsi:type="dcterms:W3CDTF">2023-01-20T02:53:13Z</dcterms:modified>
  <cp:category/>
</cp:coreProperties>
</file>