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2水道管理係\経営比較分析表\令和03年度\"/>
    </mc:Choice>
  </mc:AlternateContent>
  <xr:revisionPtr revIDLastSave="0" documentId="13_ncr:1_{51895023-DF96-4854-8A14-83D269053BB3}" xr6:coauthVersionLast="47" xr6:coauthVersionMax="47" xr10:uidLastSave="{00000000-0000-0000-0000-000000000000}"/>
  <workbookProtection workbookAlgorithmName="SHA-512" workbookHashValue="WDO5QMyaZoAhrOM4ZDa43lCv9hlWvBeqmBZGCIsShUs2BXAVe3wF1qvJNX1/9CjqZkzgIj0IrwxcKEgC2gMvfw==" workbookSaltValue="UiLMf8YxC+bxuvu1oXoc+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L8" i="4"/>
  <c r="AD8" i="4"/>
  <c r="I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<sst xmlns="http://schemas.openxmlformats.org/spreadsheetml/2006/main" count="228" uniqueCount="113">
  <si>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</si>
  <si>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</si>
  <si>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</si>
  <si>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</si>
  <si>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</si>
  <si>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</si>
  <si>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</si>
  <si>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</si>
  <si>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</si>
  <si>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</si>
  <si>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</si>
  <si>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</si>
  <si>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</si>
  <si>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</si>
  <si>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</si>
  <si>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</si>
  <si>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</si>
  <si>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</si>
  <si>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</si>
  <si>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</si>
  <si>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</si>
  <si>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</si>
  <si>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</si>
  <si>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</si>
  <si>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</si>
  <si>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</si>
  <si>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</si>
  <si>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</si>
  <si>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</si>
  <si>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</si>
  <si>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</si>
  <si>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</si>
  <si>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</si>
  <si>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</si>
  <si>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</si>
  <si>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</si>
  <si>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</si>
  <si>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</si>
  <si>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</si>
  <si>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</si>
  <si>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</si>
  <si>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</si>
  <si>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</si>
  <si>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</si>
  <si>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</si>
  <si>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</si>
  <si>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</si>
  <si>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</si>
  <si>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</si>
  <si>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</si>
  <si>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</si>
  <si>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</si>
  <si>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</si>
  <si>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</si>
  <si>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</si>
  <si>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</si>
  <si>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</si>
  <si>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</si>
  <si>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</si>
  <si>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</si>
  <si>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</si>
  <si>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</si>
  <si>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</si>
  <si>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</si>
  <si>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</si>
  <si>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</si>
  <si>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</si>
  <si>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</si>
  <si>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</si>
  <si>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</si>
  <si>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</si>
  <si>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</si>
  <si>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</si>
  <si>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</si>
  <si>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</si>
  <si>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</si>
  <si>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</si>
  <si>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</si>
  <si>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</si>
  <si>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</si>
  <si>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</si>
  <si>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</si>
  <si>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</si>
  <si>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</si>
  <si>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</si>
  <si>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</si>
  <si>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</si>
  <si>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</si>
  <si>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</si>
  <si>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</si>
  <si>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</si>
  <si>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</si>
  <si>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</si>
  <si>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</si>
  <si>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</si>
  <si>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</si>
  <si>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</si>
  <si>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</si>
  <si>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</si>
  <si>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</si>
  <si>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</si>
  <si>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</si>
  <si>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</si>
  <si>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</si>
  <si>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</si>
  <si>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</si>
  <si>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</si>
  <si>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</si>
  <si>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</si>
  <si>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</si>
  <si>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４年に供用を開始してから、９０年以上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</si>
  <si>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を確保し、本市の水道事業の基本理念である「安全でおいしい水を将来にわたり安定的に供給できる水道づくり」に努めてまいります。</t>
    <phoneticPr fontId="4"/>
  </si>
  <si>
    <t>　経常収支比率については、料金収入及び基準内一般会計繰入金等の収益で維持管理費及び支払利息等の費用を賄っており、当該値は100％を超え黒字経営であることから健全経営を保っております。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累積欠損金比率については、純損失（赤字）がないことから当該値は0％であり、健全経営を保っております。
　流動比率については、当該値は100％を上回っていることから、短期的な債務に対する支払い能力を有し、十分な流動資産が確保されており、短期的な債務に対する支払能力を有しております。
　企業債残高対給水収益比率については、類似団体と比較し高い水準にありますが、現在まで高利率の既往債の繰上償還制度を活用するなど、その健全化にも努めてまいりましたが、今後も、新規借入の抑制を図りながら、更に経営の健全性・効率性が図られるよう取り組む必要があります。</t>
    <rPh sb="259" eb="26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</si>
</sst>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9"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5" fillId="0" borderId="11"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12"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0.84</c:v>
                </c:pt>
                <c:pt idx="1">
                  <c:v>0.42</c:v>
                </c:pt>
                <c:pt idx="2">
                  <c:v>0.33</c:v>
                </c:pt>
                <c:pt idx="3">
                  <c:v>0.41</c:v>
                </c:pt>
                <c:pt idx="4">
                  <c:v>0.16</c:v>
                </c:pt>
              </c:numCache>
            </c:numRef>
          </c:val>
          <c:extLst>
            <c:ext xmlns:c16="http://schemas.microsoft.com/office/drawing/2014/chart" uri="{C3380CC4-5D6E-409C-BE32-E72D297353CC}">
              <c16:uniqueId val="{00000000-326A-44D3-BB33-AB99902327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326A-44D3-BB33-AB99902327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84.87</c:v>
                </c:pt>
                <c:pt idx="1">
                  <c:v>85.99</c:v>
                </c:pt>
                <c:pt idx="2">
                  <c:v>84.29</c:v>
                </c:pt>
                <c:pt idx="3">
                  <c:v>73.28</c:v>
                </c:pt>
                <c:pt idx="4">
                  <c:v>76.61</c:v>
                </c:pt>
              </c:numCache>
            </c:numRef>
          </c:val>
          <c:extLst>
            <c:ext xmlns:c16="http://schemas.microsoft.com/office/drawing/2014/chart" uri="{C3380CC4-5D6E-409C-BE32-E72D297353CC}">
              <c16:uniqueId val="{00000000-B841-4E03-B74D-61B33DED2A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B841-4E03-B74D-61B33DED2A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83.35</c:v>
                </c:pt>
                <c:pt idx="1">
                  <c:v>83.74</c:v>
                </c:pt>
                <c:pt idx="2">
                  <c:v>83.72</c:v>
                </c:pt>
                <c:pt idx="3">
                  <c:v>79.88</c:v>
                </c:pt>
                <c:pt idx="4">
                  <c:v>76.27</c:v>
                </c:pt>
              </c:numCache>
            </c:numRef>
          </c:val>
          <c:extLst>
            <c:ext xmlns:c16="http://schemas.microsoft.com/office/drawing/2014/chart" uri="{C3380CC4-5D6E-409C-BE32-E72D297353CC}">
              <c16:uniqueId val="{00000000-D1AD-418D-AC23-14B903F60A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D1AD-418D-AC23-14B903F60A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118.42</c:v>
                </c:pt>
                <c:pt idx="1">
                  <c:v>118.15</c:v>
                </c:pt>
                <c:pt idx="2">
                  <c:v>123.79</c:v>
                </c:pt>
                <c:pt idx="3">
                  <c:v>115.2</c:v>
                </c:pt>
                <c:pt idx="4">
                  <c:v>115.13</c:v>
                </c:pt>
              </c:numCache>
            </c:numRef>
          </c:val>
          <c:extLst>
            <c:ext xmlns:c16="http://schemas.microsoft.com/office/drawing/2014/chart" uri="{C3380CC4-5D6E-409C-BE32-E72D297353CC}">
              <c16:uniqueId val="{00000000-9F08-482E-8028-287FF38A9B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9F08-482E-8028-287FF38A9B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39.590000000000003</c:v>
                </c:pt>
                <c:pt idx="1">
                  <c:v>40.700000000000003</c:v>
                </c:pt>
                <c:pt idx="2">
                  <c:v>42.54</c:v>
                </c:pt>
                <c:pt idx="3">
                  <c:v>34.369999999999997</c:v>
                </c:pt>
                <c:pt idx="4">
                  <c:v>36.64</c:v>
                </c:pt>
              </c:numCache>
            </c:numRef>
          </c:val>
          <c:extLst>
            <c:ext xmlns:c16="http://schemas.microsoft.com/office/drawing/2014/chart" uri="{C3380CC4-5D6E-409C-BE32-E72D297353CC}">
              <c16:uniqueId val="{00000000-3CD1-454D-816D-1337985A1A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3CD1-454D-816D-1337985A1A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10.58</c:v>
                </c:pt>
                <c:pt idx="1">
                  <c:v>11.94</c:v>
                </c:pt>
                <c:pt idx="2">
                  <c:v>12.22</c:v>
                </c:pt>
                <c:pt idx="3">
                  <c:v>10.33</c:v>
                </c:pt>
                <c:pt idx="4">
                  <c:v>11.11</c:v>
                </c:pt>
              </c:numCache>
            </c:numRef>
          </c:val>
          <c:extLst>
            <c:ext xmlns:c16="http://schemas.microsoft.com/office/drawing/2014/chart" uri="{C3380CC4-5D6E-409C-BE32-E72D297353CC}">
              <c16:uniqueId val="{00000000-8AC9-4809-8DED-192BA8D7F66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8AC9-4809-8DED-192BA8D7F66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4C-4249-A28B-6E26A881AC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4E4C-4249-A28B-6E26A881AC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537.08000000000004</c:v>
                </c:pt>
                <c:pt idx="1">
                  <c:v>567.29</c:v>
                </c:pt>
                <c:pt idx="2">
                  <c:v>655.28</c:v>
                </c:pt>
                <c:pt idx="3">
                  <c:v>447.19</c:v>
                </c:pt>
                <c:pt idx="4">
                  <c:v>441.34</c:v>
                </c:pt>
              </c:numCache>
            </c:numRef>
          </c:val>
          <c:extLst>
            <c:ext xmlns:c16="http://schemas.microsoft.com/office/drawing/2014/chart" uri="{C3380CC4-5D6E-409C-BE32-E72D297353CC}">
              <c16:uniqueId val="{00000000-2617-4B10-A25E-BD3181C245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2617-4B10-A25E-BD3181C245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719.5</c:v>
                </c:pt>
                <c:pt idx="1">
                  <c:v>695.29</c:v>
                </c:pt>
                <c:pt idx="2">
                  <c:v>687.88</c:v>
                </c:pt>
                <c:pt idx="3">
                  <c:v>808.5</c:v>
                </c:pt>
                <c:pt idx="4">
                  <c:v>768.54</c:v>
                </c:pt>
              </c:numCache>
            </c:numRef>
          </c:val>
          <c:extLst>
            <c:ext xmlns:c16="http://schemas.microsoft.com/office/drawing/2014/chart" uri="{C3380CC4-5D6E-409C-BE32-E72D297353CC}">
              <c16:uniqueId val="{00000000-1465-4BFE-8307-7EFC2DFC9A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1465-4BFE-8307-7EFC2DFC9A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104.65</c:v>
                </c:pt>
                <c:pt idx="1">
                  <c:v>112.19</c:v>
                </c:pt>
                <c:pt idx="2">
                  <c:v>117.92</c:v>
                </c:pt>
                <c:pt idx="3">
                  <c:v>92.48</c:v>
                </c:pt>
                <c:pt idx="4">
                  <c:v>96.34</c:v>
                </c:pt>
              </c:numCache>
            </c:numRef>
          </c:val>
          <c:extLst>
            <c:ext xmlns:c16="http://schemas.microsoft.com/office/drawing/2014/chart" uri="{C3380CC4-5D6E-409C-BE32-E72D297353CC}">
              <c16:uniqueId val="{00000000-216D-4E9F-87E0-0A32B44FCB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216D-4E9F-87E0-0A32B44FCB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195.14</c:v>
                </c:pt>
                <c:pt idx="1">
                  <c:v>182.73</c:v>
                </c:pt>
                <c:pt idx="2">
                  <c:v>173.93</c:v>
                </c:pt>
                <c:pt idx="3">
                  <c:v>222.38</c:v>
                </c:pt>
                <c:pt idx="4">
                  <c:v>214.06</c:v>
                </c:pt>
              </c:numCache>
            </c:numRef>
          </c:val>
          <c:extLst>
            <c:ext xmlns:c16="http://schemas.microsoft.com/office/drawing/2014/chart" uri="{C3380CC4-5D6E-409C-BE32-E72D297353CC}">
              <c16:uniqueId val="{00000000-F825-44F3-A5C7-A10531D438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F825-44F3-A5C7-A10531D438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二本松市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15">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A5</v>
      </c>
      <c r="X8" s="70"/>
      <c r="Y8" s="70"/>
      <c r="Z8" s="70"/>
      <c r="AA8" s="70"/>
      <c r="AB8" s="70"/>
      <c r="AC8" s="70"/>
      <c r="AD8" s="70" t="str">
        <f>データ!$M$6</f>
        <v>非設置</v>
      </c>
      <c r="AE8" s="70"/>
      <c r="AF8" s="70"/>
      <c r="AG8" s="70"/>
      <c r="AH8" s="70"/>
      <c r="AI8" s="70"/>
      <c r="AJ8" s="70"/>
      <c r="AK8" s="2"/>
      <c r="AL8" s="53">
        <f>データ!$R$6</f>
        <v>52892</v>
      </c>
      <c r="AM8" s="53"/>
      <c r="AN8" s="53"/>
      <c r="AO8" s="53"/>
      <c r="AP8" s="53"/>
      <c r="AQ8" s="53"/>
      <c r="AR8" s="53"/>
      <c r="AS8" s="53"/>
      <c r="AT8" s="50">
        <f>データ!$S$6</f>
        <v>344.42</v>
      </c>
      <c r="AU8" s="51"/>
      <c r="AV8" s="51"/>
      <c r="AW8" s="51"/>
      <c r="AX8" s="51"/>
      <c r="AY8" s="51"/>
      <c r="AZ8" s="51"/>
      <c r="BA8" s="51"/>
      <c r="BB8" s="40">
        <f>データ!$T$6</f>
        <v>153.57</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15">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15">
      <c r="A10" s="2"/>
      <c r="B10" s="50" t="str">
        <f>データ!$N$6</f>
        <v>-</v>
      </c>
      <c r="C10" s="51"/>
      <c r="D10" s="51"/>
      <c r="E10" s="51"/>
      <c r="F10" s="51"/>
      <c r="G10" s="51"/>
      <c r="H10" s="51"/>
      <c r="I10" s="50">
        <f>データ!$O$6</f>
        <v>60.35</v>
      </c>
      <c r="J10" s="51"/>
      <c r="K10" s="51"/>
      <c r="L10" s="51"/>
      <c r="M10" s="51"/>
      <c r="N10" s="51"/>
      <c r="O10" s="52"/>
      <c r="P10" s="40">
        <f>データ!$P$6</f>
        <v>88.26</v>
      </c>
      <c r="Q10" s="40"/>
      <c r="R10" s="40"/>
      <c r="S10" s="40"/>
      <c r="T10" s="40"/>
      <c r="U10" s="40"/>
      <c r="V10" s="40"/>
      <c r="W10" s="53">
        <f>データ!$Q$6</f>
        <v>2530</v>
      </c>
      <c r="X10" s="53"/>
      <c r="Y10" s="53"/>
      <c r="Z10" s="53"/>
      <c r="AA10" s="53"/>
      <c r="AB10" s="53"/>
      <c r="AC10" s="53"/>
      <c r="AD10" s="2"/>
      <c r="AE10" s="2"/>
      <c r="AF10" s="2"/>
      <c r="AG10" s="2"/>
      <c r="AH10" s="2"/>
      <c r="AI10" s="2"/>
      <c r="AJ10" s="2"/>
      <c r="AK10" s="2"/>
      <c r="AL10" s="53">
        <f>データ!$U$6</f>
        <v>46377</v>
      </c>
      <c r="AM10" s="53"/>
      <c r="AN10" s="53"/>
      <c r="AO10" s="53"/>
      <c r="AP10" s="53"/>
      <c r="AQ10" s="53"/>
      <c r="AR10" s="53"/>
      <c r="AS10" s="53"/>
      <c r="AT10" s="50">
        <f>データ!$V$6</f>
        <v>161.16</v>
      </c>
      <c r="AU10" s="51"/>
      <c r="AV10" s="51"/>
      <c r="AW10" s="51"/>
      <c r="AX10" s="51"/>
      <c r="AY10" s="51"/>
      <c r="AZ10" s="51"/>
      <c r="BA10" s="51"/>
      <c r="BB10" s="40">
        <f>データ!$W$6</f>
        <v>287.77</v>
      </c>
      <c r="BC10" s="40"/>
      <c r="BD10" s="40"/>
      <c r="BE10" s="40"/>
      <c r="BF10" s="40"/>
      <c r="BG10" s="40"/>
      <c r="BH10" s="40"/>
      <c r="BI10" s="40"/>
      <c r="BJ10" s="2"/>
      <c r="BK10" s="2"/>
      <c r="BL10" s="41" t="s">
        <v>21</v>
      </c>
      <c r="BM10" s="42"/>
      <c r="BN10" s="43" t="s">
        <v>22</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112</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110</v>
      </c>
      <c r="BM47" s="88"/>
      <c r="BN47" s="88"/>
      <c r="BO47" s="88"/>
      <c r="BP47" s="88"/>
      <c r="BQ47" s="88"/>
      <c r="BR47" s="88"/>
      <c r="BS47" s="88"/>
      <c r="BT47" s="88"/>
      <c r="BU47" s="88"/>
      <c r="BV47" s="88"/>
      <c r="BW47" s="88"/>
      <c r="BX47" s="88"/>
      <c r="BY47" s="88"/>
      <c r="BZ47" s="8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15">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87"/>
      <c r="BM60" s="88"/>
      <c r="BN60" s="88"/>
      <c r="BO60" s="88"/>
      <c r="BP60" s="88"/>
      <c r="BQ60" s="88"/>
      <c r="BR60" s="88"/>
      <c r="BS60" s="88"/>
      <c r="BT60" s="88"/>
      <c r="BU60" s="88"/>
      <c r="BV60" s="88"/>
      <c r="BW60" s="88"/>
      <c r="BX60" s="88"/>
      <c r="BY60" s="88"/>
      <c r="BZ60" s="89"/>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87"/>
      <c r="BM61" s="88"/>
      <c r="BN61" s="88"/>
      <c r="BO61" s="88"/>
      <c r="BP61" s="88"/>
      <c r="BQ61" s="88"/>
      <c r="BR61" s="88"/>
      <c r="BS61" s="88"/>
      <c r="BT61" s="88"/>
      <c r="BU61" s="88"/>
      <c r="BV61" s="88"/>
      <c r="BW61" s="88"/>
      <c r="BX61" s="88"/>
      <c r="BY61" s="88"/>
      <c r="BZ61" s="8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111</v>
      </c>
      <c r="BM66" s="88"/>
      <c r="BN66" s="88"/>
      <c r="BO66" s="88"/>
      <c r="BP66" s="88"/>
      <c r="BQ66" s="88"/>
      <c r="BR66" s="88"/>
      <c r="BS66" s="88"/>
      <c r="BT66" s="88"/>
      <c r="BU66" s="88"/>
      <c r="BV66" s="88"/>
      <c r="BW66" s="88"/>
      <c r="BX66" s="88"/>
      <c r="BY66" s="88"/>
      <c r="BZ66" s="8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8zZi8tNoYuJ6rpN2seW5buJDxdtcmkIwNoYKXmewxFzt2y+x9cQXQe8cDKYUt3I9Huw0SiXhNt4pQvLL9wE6g==" saltValue="x4J+dUy8qUrtkYQC0M/I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72109</v>
      </c>
      <c r="D6" s="20">
        <f t="shared" si="3"/>
        <v>46</v>
      </c>
      <c r="E6" s="20">
        <f t="shared" si="3"/>
        <v>1</v>
      </c>
      <c r="F6" s="20">
        <f t="shared" si="3"/>
        <v>0</v>
      </c>
      <c r="G6" s="20">
        <f t="shared" si="3"/>
        <v>1</v>
      </c>
      <c r="H6" s="20" t="str">
        <f t="shared" si="3"/>
        <v>福島県　二本松市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60.35</v>
      </c>
      <c r="P6" s="21">
        <f t="shared" si="3"/>
        <v>88.26</v>
      </c>
      <c r="Q6" s="21">
        <f t="shared" si="3"/>
        <v>2530</v>
      </c>
      <c r="R6" s="21">
        <f t="shared" si="3"/>
        <v>52892</v>
      </c>
      <c r="S6" s="21">
        <f t="shared" si="3"/>
        <v>344.42</v>
      </c>
      <c r="T6" s="21">
        <f t="shared" si="3"/>
        <v>153.57</v>
      </c>
      <c r="U6" s="21">
        <f t="shared" si="3"/>
        <v>46377</v>
      </c>
      <c r="V6" s="21">
        <f t="shared" si="3"/>
        <v>161.16</v>
      </c>
      <c r="W6" s="21">
        <f t="shared" si="3"/>
        <v>287.77</v>
      </c>
      <c r="X6" s="22">
        <f>IF(X7="",NA(),X7)</f>
        <v>118.42</v>
      </c>
      <c r="Y6" s="22">
        <f t="shared" ref="Y6:AG6" si="4">IF(Y7="",NA(),Y7)</f>
        <v>118.15</v>
      </c>
      <c r="Z6" s="22">
        <f t="shared" si="4"/>
        <v>123.79</v>
      </c>
      <c r="AA6" s="22">
        <f t="shared" si="4"/>
        <v>115.2</v>
      </c>
      <c r="AB6" s="22">
        <f t="shared" si="4"/>
        <v>115.13</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537.08000000000004</v>
      </c>
      <c r="AU6" s="22">
        <f t="shared" ref="AU6:BC6" si="6">IF(AU7="",NA(),AU7)</f>
        <v>567.29</v>
      </c>
      <c r="AV6" s="22">
        <f t="shared" si="6"/>
        <v>655.28</v>
      </c>
      <c r="AW6" s="22">
        <f t="shared" si="6"/>
        <v>447.19</v>
      </c>
      <c r="AX6" s="22">
        <f t="shared" si="6"/>
        <v>441.34</v>
      </c>
      <c r="AY6" s="22">
        <f t="shared" si="6"/>
        <v>357.34</v>
      </c>
      <c r="AZ6" s="22">
        <f t="shared" si="6"/>
        <v>366.03</v>
      </c>
      <c r="BA6" s="22">
        <f t="shared" si="6"/>
        <v>365.18</v>
      </c>
      <c r="BB6" s="22">
        <f t="shared" si="6"/>
        <v>327.77</v>
      </c>
      <c r="BC6" s="22">
        <f t="shared" si="6"/>
        <v>338.02</v>
      </c>
      <c r="BD6" s="21" t="str">
        <f>IF(BD7="","",IF(BD7="-","【-】","【"&amp;SUBSTITUTE(TEXT(BD7,"#,##0.00"),"-","△")&amp;"】"))</f>
        <v>【261.51】</v>
      </c>
      <c r="BE6" s="22">
        <f>IF(BE7="",NA(),BE7)</f>
        <v>719.5</v>
      </c>
      <c r="BF6" s="22">
        <f t="shared" ref="BF6:BN6" si="7">IF(BF7="",NA(),BF7)</f>
        <v>695.29</v>
      </c>
      <c r="BG6" s="22">
        <f t="shared" si="7"/>
        <v>687.88</v>
      </c>
      <c r="BH6" s="22">
        <f t="shared" si="7"/>
        <v>808.5</v>
      </c>
      <c r="BI6" s="22">
        <f t="shared" si="7"/>
        <v>768.54</v>
      </c>
      <c r="BJ6" s="22">
        <f t="shared" si="7"/>
        <v>373.69</v>
      </c>
      <c r="BK6" s="22">
        <f t="shared" si="7"/>
        <v>370.12</v>
      </c>
      <c r="BL6" s="22">
        <f t="shared" si="7"/>
        <v>371.65</v>
      </c>
      <c r="BM6" s="22">
        <f t="shared" si="7"/>
        <v>397.1</v>
      </c>
      <c r="BN6" s="22">
        <f t="shared" si="7"/>
        <v>379.91</v>
      </c>
      <c r="BO6" s="21" t="str">
        <f>IF(BO7="","",IF(BO7="-","【-】","【"&amp;SUBSTITUTE(TEXT(BO7,"#,##0.00"),"-","△")&amp;"】"))</f>
        <v>【265.16】</v>
      </c>
      <c r="BP6" s="22">
        <f>IF(BP7="",NA(),BP7)</f>
        <v>104.65</v>
      </c>
      <c r="BQ6" s="22">
        <f t="shared" ref="BQ6:BY6" si="8">IF(BQ7="",NA(),BQ7)</f>
        <v>112.19</v>
      </c>
      <c r="BR6" s="22">
        <f t="shared" si="8"/>
        <v>117.92</v>
      </c>
      <c r="BS6" s="22">
        <f t="shared" si="8"/>
        <v>92.48</v>
      </c>
      <c r="BT6" s="22">
        <f t="shared" si="8"/>
        <v>96.34</v>
      </c>
      <c r="BU6" s="22">
        <f t="shared" si="8"/>
        <v>99.87</v>
      </c>
      <c r="BV6" s="22">
        <f t="shared" si="8"/>
        <v>100.42</v>
      </c>
      <c r="BW6" s="22">
        <f t="shared" si="8"/>
        <v>98.77</v>
      </c>
      <c r="BX6" s="22">
        <f t="shared" si="8"/>
        <v>95.79</v>
      </c>
      <c r="BY6" s="22">
        <f t="shared" si="8"/>
        <v>98.3</v>
      </c>
      <c r="BZ6" s="21" t="str">
        <f>IF(BZ7="","",IF(BZ7="-","【-】","【"&amp;SUBSTITUTE(TEXT(BZ7,"#,##0.00"),"-","△")&amp;"】"))</f>
        <v>【102.35】</v>
      </c>
      <c r="CA6" s="22">
        <f>IF(CA7="",NA(),CA7)</f>
        <v>195.14</v>
      </c>
      <c r="CB6" s="22">
        <f t="shared" ref="CB6:CJ6" si="9">IF(CB7="",NA(),CB7)</f>
        <v>182.73</v>
      </c>
      <c r="CC6" s="22">
        <f t="shared" si="9"/>
        <v>173.93</v>
      </c>
      <c r="CD6" s="22">
        <f t="shared" si="9"/>
        <v>222.38</v>
      </c>
      <c r="CE6" s="22">
        <f t="shared" si="9"/>
        <v>214.06</v>
      </c>
      <c r="CF6" s="22">
        <f t="shared" si="9"/>
        <v>171.81</v>
      </c>
      <c r="CG6" s="22">
        <f t="shared" si="9"/>
        <v>171.67</v>
      </c>
      <c r="CH6" s="22">
        <f t="shared" si="9"/>
        <v>173.67</v>
      </c>
      <c r="CI6" s="22">
        <f t="shared" si="9"/>
        <v>171.13</v>
      </c>
      <c r="CJ6" s="22">
        <f t="shared" si="9"/>
        <v>173.7</v>
      </c>
      <c r="CK6" s="21" t="str">
        <f>IF(CK7="","",IF(CK7="-","【-】","【"&amp;SUBSTITUTE(TEXT(CK7,"#,##0.00"),"-","△")&amp;"】"))</f>
        <v>【167.74】</v>
      </c>
      <c r="CL6" s="22">
        <f>IF(CL7="",NA(),CL7)</f>
        <v>84.87</v>
      </c>
      <c r="CM6" s="22">
        <f t="shared" ref="CM6:CU6" si="10">IF(CM7="",NA(),CM7)</f>
        <v>85.99</v>
      </c>
      <c r="CN6" s="22">
        <f t="shared" si="10"/>
        <v>84.29</v>
      </c>
      <c r="CO6" s="22">
        <f t="shared" si="10"/>
        <v>73.28</v>
      </c>
      <c r="CP6" s="22">
        <f t="shared" si="10"/>
        <v>76.61</v>
      </c>
      <c r="CQ6" s="22">
        <f t="shared" si="10"/>
        <v>60.03</v>
      </c>
      <c r="CR6" s="22">
        <f t="shared" si="10"/>
        <v>59.74</v>
      </c>
      <c r="CS6" s="22">
        <f t="shared" si="10"/>
        <v>59.67</v>
      </c>
      <c r="CT6" s="22">
        <f t="shared" si="10"/>
        <v>60.12</v>
      </c>
      <c r="CU6" s="22">
        <f t="shared" si="10"/>
        <v>60.34</v>
      </c>
      <c r="CV6" s="21" t="str">
        <f>IF(CV7="","",IF(CV7="-","【-】","【"&amp;SUBSTITUTE(TEXT(CV7,"#,##0.00"),"-","△")&amp;"】"))</f>
        <v>【60.29】</v>
      </c>
      <c r="CW6" s="22">
        <f>IF(CW7="",NA(),CW7)</f>
        <v>83.35</v>
      </c>
      <c r="CX6" s="22">
        <f t="shared" ref="CX6:DF6" si="11">IF(CX7="",NA(),CX7)</f>
        <v>83.74</v>
      </c>
      <c r="CY6" s="22">
        <f t="shared" si="11"/>
        <v>83.72</v>
      </c>
      <c r="CZ6" s="22">
        <f t="shared" si="11"/>
        <v>79.88</v>
      </c>
      <c r="DA6" s="22">
        <f t="shared" si="11"/>
        <v>76.27</v>
      </c>
      <c r="DB6" s="22">
        <f t="shared" si="11"/>
        <v>84.81</v>
      </c>
      <c r="DC6" s="22">
        <f t="shared" si="11"/>
        <v>84.8</v>
      </c>
      <c r="DD6" s="22">
        <f t="shared" si="11"/>
        <v>84.6</v>
      </c>
      <c r="DE6" s="22">
        <f t="shared" si="11"/>
        <v>84.24</v>
      </c>
      <c r="DF6" s="22">
        <f t="shared" si="11"/>
        <v>84.19</v>
      </c>
      <c r="DG6" s="21" t="str">
        <f>IF(DG7="","",IF(DG7="-","【-】","【"&amp;SUBSTITUTE(TEXT(DG7,"#,##0.00"),"-","△")&amp;"】"))</f>
        <v>【90.12】</v>
      </c>
      <c r="DH6" s="22">
        <f>IF(DH7="",NA(),DH7)</f>
        <v>39.590000000000003</v>
      </c>
      <c r="DI6" s="22">
        <f t="shared" ref="DI6:DQ6" si="12">IF(DI7="",NA(),DI7)</f>
        <v>40.700000000000003</v>
      </c>
      <c r="DJ6" s="22">
        <f t="shared" si="12"/>
        <v>42.54</v>
      </c>
      <c r="DK6" s="22">
        <f t="shared" si="12"/>
        <v>34.369999999999997</v>
      </c>
      <c r="DL6" s="22">
        <f t="shared" si="12"/>
        <v>36.64</v>
      </c>
      <c r="DM6" s="22">
        <f t="shared" si="12"/>
        <v>47.28</v>
      </c>
      <c r="DN6" s="22">
        <f t="shared" si="12"/>
        <v>47.66</v>
      </c>
      <c r="DO6" s="22">
        <f t="shared" si="12"/>
        <v>48.17</v>
      </c>
      <c r="DP6" s="22">
        <f t="shared" si="12"/>
        <v>48.83</v>
      </c>
      <c r="DQ6" s="22">
        <f t="shared" si="12"/>
        <v>49.96</v>
      </c>
      <c r="DR6" s="21" t="str">
        <f>IF(DR7="","",IF(DR7="-","【-】","【"&amp;SUBSTITUTE(TEXT(DR7,"#,##0.00"),"-","△")&amp;"】"))</f>
        <v>【50.88】</v>
      </c>
      <c r="DS6" s="22">
        <f>IF(DS7="",NA(),DS7)</f>
        <v>10.58</v>
      </c>
      <c r="DT6" s="22">
        <f t="shared" ref="DT6:EB6" si="13">IF(DT7="",NA(),DT7)</f>
        <v>11.94</v>
      </c>
      <c r="DU6" s="22">
        <f t="shared" si="13"/>
        <v>12.22</v>
      </c>
      <c r="DV6" s="22">
        <f t="shared" si="13"/>
        <v>10.33</v>
      </c>
      <c r="DW6" s="22">
        <f t="shared" si="13"/>
        <v>11.11</v>
      </c>
      <c r="DX6" s="22">
        <f t="shared" si="13"/>
        <v>12.19</v>
      </c>
      <c r="DY6" s="22">
        <f t="shared" si="13"/>
        <v>15.1</v>
      </c>
      <c r="DZ6" s="22">
        <f t="shared" si="13"/>
        <v>17.12</v>
      </c>
      <c r="EA6" s="22">
        <f t="shared" si="13"/>
        <v>18.18</v>
      </c>
      <c r="EB6" s="22">
        <f t="shared" si="13"/>
        <v>19.32</v>
      </c>
      <c r="EC6" s="21" t="str">
        <f>IF(EC7="","",IF(EC7="-","【-】","【"&amp;SUBSTITUTE(TEXT(EC7,"#,##0.00"),"-","△")&amp;"】"))</f>
        <v>【22.30】</v>
      </c>
      <c r="ED6" s="22">
        <f>IF(ED7="",NA(),ED7)</f>
        <v>0.84</v>
      </c>
      <c r="EE6" s="22">
        <f t="shared" ref="EE6:EM6" si="14">IF(EE7="",NA(),EE7)</f>
        <v>0.42</v>
      </c>
      <c r="EF6" s="22">
        <f t="shared" si="14"/>
        <v>0.33</v>
      </c>
      <c r="EG6" s="22">
        <f t="shared" si="14"/>
        <v>0.41</v>
      </c>
      <c r="EH6" s="22">
        <f t="shared" si="14"/>
        <v>0.16</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72109</v>
      </c>
      <c r="D7" s="24">
        <v>46</v>
      </c>
      <c r="E7" s="24">
        <v>1</v>
      </c>
      <c r="F7" s="24">
        <v>0</v>
      </c>
      <c r="G7" s="24">
        <v>1</v>
      </c>
      <c r="H7" s="24" t="s">
        <v>93</v>
      </c>
      <c r="I7" s="24" t="s">
        <v>94</v>
      </c>
      <c r="J7" s="24" t="s">
        <v>95</v>
      </c>
      <c r="K7" s="24" t="s">
        <v>96</v>
      </c>
      <c r="L7" s="24" t="s">
        <v>97</v>
      </c>
      <c r="M7" s="24" t="s">
        <v>98</v>
      </c>
      <c r="N7" s="25" t="s">
        <v>99</v>
      </c>
      <c r="O7" s="25">
        <v>60.35</v>
      </c>
      <c r="P7" s="25">
        <v>88.26</v>
      </c>
      <c r="Q7" s="25">
        <v>2530</v>
      </c>
      <c r="R7" s="25">
        <v>52892</v>
      </c>
      <c r="S7" s="25">
        <v>344.42</v>
      </c>
      <c r="T7" s="25">
        <v>153.57</v>
      </c>
      <c r="U7" s="25">
        <v>46377</v>
      </c>
      <c r="V7" s="25">
        <v>161.16</v>
      </c>
      <c r="W7" s="25">
        <v>287.77</v>
      </c>
      <c r="X7" s="25">
        <v>118.42</v>
      </c>
      <c r="Y7" s="25">
        <v>118.15</v>
      </c>
      <c r="Z7" s="25">
        <v>123.79</v>
      </c>
      <c r="AA7" s="25">
        <v>115.2</v>
      </c>
      <c r="AB7" s="25">
        <v>115.13</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537.08000000000004</v>
      </c>
      <c r="AU7" s="25">
        <v>567.29</v>
      </c>
      <c r="AV7" s="25">
        <v>655.28</v>
      </c>
      <c r="AW7" s="25">
        <v>447.19</v>
      </c>
      <c r="AX7" s="25">
        <v>441.34</v>
      </c>
      <c r="AY7" s="25">
        <v>357.34</v>
      </c>
      <c r="AZ7" s="25">
        <v>366.03</v>
      </c>
      <c r="BA7" s="25">
        <v>365.18</v>
      </c>
      <c r="BB7" s="25">
        <v>327.77</v>
      </c>
      <c r="BC7" s="25">
        <v>338.02</v>
      </c>
      <c r="BD7" s="25">
        <v>261.51</v>
      </c>
      <c r="BE7" s="25">
        <v>719.5</v>
      </c>
      <c r="BF7" s="25">
        <v>695.29</v>
      </c>
      <c r="BG7" s="25">
        <v>687.88</v>
      </c>
      <c r="BH7" s="25">
        <v>808.5</v>
      </c>
      <c r="BI7" s="25">
        <v>768.54</v>
      </c>
      <c r="BJ7" s="25">
        <v>373.69</v>
      </c>
      <c r="BK7" s="25">
        <v>370.12</v>
      </c>
      <c r="BL7" s="25">
        <v>371.65</v>
      </c>
      <c r="BM7" s="25">
        <v>397.1</v>
      </c>
      <c r="BN7" s="25">
        <v>379.91</v>
      </c>
      <c r="BO7" s="25">
        <v>265.16000000000003</v>
      </c>
      <c r="BP7" s="25">
        <v>104.65</v>
      </c>
      <c r="BQ7" s="25">
        <v>112.19</v>
      </c>
      <c r="BR7" s="25">
        <v>117.92</v>
      </c>
      <c r="BS7" s="25">
        <v>92.48</v>
      </c>
      <c r="BT7" s="25">
        <v>96.34</v>
      </c>
      <c r="BU7" s="25">
        <v>99.87</v>
      </c>
      <c r="BV7" s="25">
        <v>100.42</v>
      </c>
      <c r="BW7" s="25">
        <v>98.77</v>
      </c>
      <c r="BX7" s="25">
        <v>95.79</v>
      </c>
      <c r="BY7" s="25">
        <v>98.3</v>
      </c>
      <c r="BZ7" s="25">
        <v>102.35</v>
      </c>
      <c r="CA7" s="25">
        <v>195.14</v>
      </c>
      <c r="CB7" s="25">
        <v>182.73</v>
      </c>
      <c r="CC7" s="25">
        <v>173.93</v>
      </c>
      <c r="CD7" s="25">
        <v>222.38</v>
      </c>
      <c r="CE7" s="25">
        <v>214.06</v>
      </c>
      <c r="CF7" s="25">
        <v>171.81</v>
      </c>
      <c r="CG7" s="25">
        <v>171.67</v>
      </c>
      <c r="CH7" s="25">
        <v>173.67</v>
      </c>
      <c r="CI7" s="25">
        <v>171.13</v>
      </c>
      <c r="CJ7" s="25">
        <v>173.7</v>
      </c>
      <c r="CK7" s="25">
        <v>167.74</v>
      </c>
      <c r="CL7" s="25">
        <v>84.87</v>
      </c>
      <c r="CM7" s="25">
        <v>85.99</v>
      </c>
      <c r="CN7" s="25">
        <v>84.29</v>
      </c>
      <c r="CO7" s="25">
        <v>73.28</v>
      </c>
      <c r="CP7" s="25">
        <v>76.61</v>
      </c>
      <c r="CQ7" s="25">
        <v>60.03</v>
      </c>
      <c r="CR7" s="25">
        <v>59.74</v>
      </c>
      <c r="CS7" s="25">
        <v>59.67</v>
      </c>
      <c r="CT7" s="25">
        <v>60.12</v>
      </c>
      <c r="CU7" s="25">
        <v>60.34</v>
      </c>
      <c r="CV7" s="25">
        <v>60.29</v>
      </c>
      <c r="CW7" s="25">
        <v>83.35</v>
      </c>
      <c r="CX7" s="25">
        <v>83.74</v>
      </c>
      <c r="CY7" s="25">
        <v>83.72</v>
      </c>
      <c r="CZ7" s="25">
        <v>79.88</v>
      </c>
      <c r="DA7" s="25">
        <v>76.27</v>
      </c>
      <c r="DB7" s="25">
        <v>84.81</v>
      </c>
      <c r="DC7" s="25">
        <v>84.8</v>
      </c>
      <c r="DD7" s="25">
        <v>84.6</v>
      </c>
      <c r="DE7" s="25">
        <v>84.24</v>
      </c>
      <c r="DF7" s="25">
        <v>84.19</v>
      </c>
      <c r="DG7" s="25">
        <v>90.12</v>
      </c>
      <c r="DH7" s="25">
        <v>39.590000000000003</v>
      </c>
      <c r="DI7" s="25">
        <v>40.700000000000003</v>
      </c>
      <c r="DJ7" s="25">
        <v>42.54</v>
      </c>
      <c r="DK7" s="25">
        <v>34.369999999999997</v>
      </c>
      <c r="DL7" s="25">
        <v>36.64</v>
      </c>
      <c r="DM7" s="25">
        <v>47.28</v>
      </c>
      <c r="DN7" s="25">
        <v>47.66</v>
      </c>
      <c r="DO7" s="25">
        <v>48.17</v>
      </c>
      <c r="DP7" s="25">
        <v>48.83</v>
      </c>
      <c r="DQ7" s="25">
        <v>49.96</v>
      </c>
      <c r="DR7" s="25">
        <v>50.88</v>
      </c>
      <c r="DS7" s="25">
        <v>10.58</v>
      </c>
      <c r="DT7" s="25">
        <v>11.94</v>
      </c>
      <c r="DU7" s="25">
        <v>12.22</v>
      </c>
      <c r="DV7" s="25">
        <v>10.33</v>
      </c>
      <c r="DW7" s="25">
        <v>11.11</v>
      </c>
      <c r="DX7" s="25">
        <v>12.19</v>
      </c>
      <c r="DY7" s="25">
        <v>15.1</v>
      </c>
      <c r="DZ7" s="25">
        <v>17.12</v>
      </c>
      <c r="EA7" s="25">
        <v>18.18</v>
      </c>
      <c r="EB7" s="25">
        <v>19.32</v>
      </c>
      <c r="EC7" s="25">
        <v>22.3</v>
      </c>
      <c r="ED7" s="25">
        <v>0.84</v>
      </c>
      <c r="EE7" s="25">
        <v>0.42</v>
      </c>
      <c r="EF7" s="25">
        <v>0.33</v>
      </c>
      <c r="EG7" s="25">
        <v>0.41</v>
      </c>
      <c r="EH7" s="25">
        <v>0.16</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2023-01-13T05:49:03Z</cp:lastPrinted>
  <dcterms:created xsi:type="dcterms:W3CDTF">2022-12-01T00:54:01Z</dcterms:created>
  <dcterms:modified xsi:type="dcterms:W3CDTF">2023-01-13T05:55:21Z</dcterms:modified>
  <cp:category/>
</cp:coreProperties>
</file>