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86\Desktop\【Ｒ3経営比較分析表】上水2021_072052_46_010\"/>
    </mc:Choice>
  </mc:AlternateContent>
  <workbookProtection workbookAlgorithmName="SHA-512" workbookHashValue="cHexMTsFl0nm8FNZHzpJNdY3v7Xxx9pHXGya46Gho93NFgL6F3ccxwQJe/qtqG8ln76KbKODpH0HseTycHx6Qw==" workbookSaltValue="gPH0pOGv0jDcpE10YSKyN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<sst xmlns="http://schemas.openxmlformats.org/spreadsheetml/2006/main" count="228" uniqueCount="115">
  <si>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</si>
  <si>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</si>
  <si>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</si>
  <si>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</si>
  <si>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</si>
  <si>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</si>
  <si>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</si>
  <si>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</si>
  <si>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</si>
  <si>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</si>
  <si>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</si>
  <si>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</si>
  <si>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</si>
  <si>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</si>
  <si>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</si>
  <si>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</si>
  <si>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</si>
  <si>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</si>
  <si>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</si>
  <si>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</si>
  <si>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</si>
  <si>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</si>
  <si>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</si>
  <si>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</si>
  <si>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</si>
  <si>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</si>
  <si>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</si>
  <si>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</si>
  <si>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</si>
  <si>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</si>
  <si>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</si>
  <si>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</si>
  <si>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</si>
  <si>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</si>
  <si>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</si>
  <si>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</si>
  <si>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</si>
  <si>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</si>
  <si>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</si>
  <si>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</si>
  <si>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</si>
  <si>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</si>
  <si>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</si>
  <si>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</si>
  <si>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</si>
  <si>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</si>
  <si>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</si>
  <si>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</si>
  <si>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</si>
  <si>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</si>
  <si>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</si>
  <si>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</si>
  <si>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</si>
  <si>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</si>
  <si>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</si>
  <si>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</si>
  <si>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</si>
  <si>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</si>
  <si>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</si>
  <si>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</si>
  <si>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</si>
  <si>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</si>
  <si>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</si>
  <si>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</si>
  <si>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</si>
  <si>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</si>
  <si>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</si>
  <si>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</si>
  <si>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</si>
  <si>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</si>
  <si>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</si>
  <si>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</si>
  <si>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</si>
  <si>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</si>
  <si>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</si>
  <si>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</si>
  <si>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</si>
  <si>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</si>
  <si>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</si>
  <si>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</si>
  <si>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</si>
  <si>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</si>
  <si>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</si>
  <si>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</si>
  <si>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</si>
  <si>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</si>
  <si>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</si>
  <si>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</si>
  <si>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</si>
  <si>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</si>
  <si>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</si>
  <si>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</si>
  <si>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</si>
  <si>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</si>
  <si>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</si>
  <si>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</si>
  <si>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</si>
  <si>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</si>
  <si>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</si>
  <si>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</si>
  <si>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</si>
  <si>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</si>
  <si>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</si>
  <si>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</si>
  <si>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</si>
  <si>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</si>
  <si>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</si>
  <si>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</si>
  <si>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</si>
  <si>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</si>
  <si>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</si>
  <si>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</si>
  <si>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①経常収支比率、③流動比率の各指標が類似団体平均値を上回り、財務の健全性や支払能力に問題はない。
　④企業債残高対給水収益比率は、給水収益の減少により、前年度より増加した。
　⑤料金回収率は給水原価が減少したため、前年度より水準が高くなった。
  ⑥給水原価は前年度より費用が減少し、類似団体平均値を下回った。
　主な減少要因としては、減価償却費や消費税処理に伴う雑支出が減少したことが挙げられる。
　⑦施設利用率については、類似団体平均を上回ったものの、年間配水量が減少したことにより数値が減少した。
　⑧有収率は前年度より上昇し数値の改善が見られたが、類似団体平均値と比べ低い。</t>
    <rPh sb="66" eb="68">
      <t>キュウスイ</t>
    </rPh>
    <rPh sb="68" eb="70">
      <t>シュウエキ</t>
    </rPh>
    <rPh sb="71" eb="73">
      <t>ゲンショウ</t>
    </rPh>
    <rPh sb="79" eb="80">
      <t>ド</t>
    </rPh>
    <rPh sb="82" eb="84">
      <t>ゾウカ</t>
    </rPh>
    <rPh sb="96" eb="98">
      <t>キュウスイ</t>
    </rPh>
    <rPh sb="98" eb="100">
      <t>ゲンカ</t>
    </rPh>
    <rPh sb="101" eb="103">
      <t>ゲンショウ</t>
    </rPh>
    <rPh sb="214" eb="216">
      <t>ルイジ</t>
    </rPh>
    <rPh sb="216" eb="218">
      <t>ダンタイ</t>
    </rPh>
    <rPh sb="218" eb="220">
      <t>ヘイキン</t>
    </rPh>
    <rPh sb="221" eb="223">
      <t>ウワマワ</t>
    </rPh>
    <rPh sb="244" eb="246">
      <t>スウチ</t>
    </rPh>
    <rPh sb="247" eb="249">
      <t>ゲンショウ</t>
    </rPh>
    <phoneticPr fontId="4"/>
  </si>
  <si>
    <t>　経営の健全性・効率性の指標は前年度より改善されており、類似団体平均値と比較しても、良好であるが、前年度より給水収益が減少し、今後更なる人口減少により、厳しい経営環境が予想される。
　老朽化の状況が類似団体平均値と比較すると低水準であり、施設の維持管理費及び管路更新の計画的実施による建設改良費の増加が見込まれる。
　今後将来の更新需要に備え、施設の統廃合など効率的な運営を行うと共に、官民連携・広域化を検討し、経費の削減に努めることで、経営基盤の強化とサービス向上を目指していく。</t>
    <rPh sb="49" eb="52">
      <t>ゼンネンド</t>
    </rPh>
    <rPh sb="159" eb="161">
      <t>コンゴ</t>
    </rPh>
    <rPh sb="161" eb="163">
      <t>ショウライ</t>
    </rPh>
    <rPh sb="164" eb="166">
      <t>コウシン</t>
    </rPh>
    <rPh sb="166" eb="168">
      <t>ジュヨウ</t>
    </rPh>
    <rPh sb="169" eb="170">
      <t>ソナ</t>
    </rPh>
    <phoneticPr fontId="4"/>
  </si>
  <si>
    <t>　①有形固定資産減価償却率は増加傾向にあり、施設の老朽化が進んでいる。
　②管路経年化率は対象を基幹管路から全管路へ修正したため、前年度より数値が大きく上昇した。
　③管路更新率は前年度より上昇したものの、類似団体平均値を下回っているので、令和５年度策定の第２期白河市管路更新計画により、効果的な更新をすすめる。</t>
    <rPh sb="45" eb="47">
      <t>タイショウ</t>
    </rPh>
    <rPh sb="48" eb="50">
      <t>キカン</t>
    </rPh>
    <rPh sb="50" eb="52">
      <t>カンロ</t>
    </rPh>
    <rPh sb="54" eb="55">
      <t>ゼン</t>
    </rPh>
    <rPh sb="55" eb="57">
      <t>カンロ</t>
    </rPh>
    <rPh sb="58" eb="60">
      <t>シュウセイ</t>
    </rPh>
    <rPh sb="65" eb="68">
      <t>ゼンネンド</t>
    </rPh>
    <rPh sb="70" eb="72">
      <t>スウチ</t>
    </rPh>
    <rPh sb="73" eb="74">
      <t>オオ</t>
    </rPh>
    <rPh sb="76" eb="78">
      <t>ジョウショウ</t>
    </rPh>
    <rPh sb="95" eb="97">
      <t>ジョウショウ</t>
    </rPh>
    <rPh sb="103" eb="105">
      <t>ルイジ</t>
    </rPh>
    <rPh sb="105" eb="107">
      <t>ダンタイ</t>
    </rPh>
    <rPh sb="120" eb="122">
      <t>レイワ</t>
    </rPh>
    <rPh sb="123" eb="125">
      <t>ネンド</t>
    </rPh>
    <rPh sb="125" eb="127">
      <t>サクテイ</t>
    </rPh>
    <rPh sb="130" eb="131">
      <t>キ</t>
    </rPh>
    <rPh sb="131" eb="134">
      <t>シラカワシ</t>
    </rPh>
    <rPh sb="134" eb="136">
      <t>カンロ</t>
    </rPh>
    <rPh sb="136" eb="138">
      <t>コウシン</t>
    </rPh>
    <rPh sb="138" eb="140">
      <t>ケイカク</t>
    </rPh>
    <rPh sb="144" eb="147">
      <t>コウカテキ</t>
    </rPh>
    <rPh sb="148" eb="15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</si>
</sst>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0.68</c:v>
                </c:pt>
                <c:pt idx="1">
                  <c:v>0.28999999999999998</c:v>
                </c:pt>
                <c:pt idx="2">
                  <c:v>0.46</c:v>
                </c:pt>
                <c:pt idx="3">
                  <c:v>0.1</c:v>
                </c:pt>
                <c:pt idx="4">
                  <c:v>0.39</c:v>
                </c:pt>
              </c:numCache>
            </c:numRef>
          </c:val>
          <c:extLst>
            <c:ext xmlns:c16="http://schemas.microsoft.com/office/drawing/2014/chart" uri="{C3380CC4-5D6E-409C-BE32-E72D297353CC}">
              <c16:uniqueId val="{00000000-33E7-47EE-90F8-EB2197DB04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33E7-47EE-90F8-EB2197DB04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51.73</c:v>
                </c:pt>
                <c:pt idx="1">
                  <c:v>51.71</c:v>
                </c:pt>
                <c:pt idx="2">
                  <c:v>52.18</c:v>
                </c:pt>
                <c:pt idx="3">
                  <c:v>77.75</c:v>
                </c:pt>
                <c:pt idx="4">
                  <c:v>75.28</c:v>
                </c:pt>
              </c:numCache>
            </c:numRef>
          </c:val>
          <c:extLst>
            <c:ext xmlns:c16="http://schemas.microsoft.com/office/drawing/2014/chart" uri="{C3380CC4-5D6E-409C-BE32-E72D297353CC}">
              <c16:uniqueId val="{00000000-45F5-482C-B12F-85F3C1DDB9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45F5-482C-B12F-85F3C1DDB9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80.58</c:v>
                </c:pt>
                <c:pt idx="1">
                  <c:v>80.180000000000007</c:v>
                </c:pt>
                <c:pt idx="2">
                  <c:v>78.010000000000005</c:v>
                </c:pt>
                <c:pt idx="3">
                  <c:v>79.55</c:v>
                </c:pt>
                <c:pt idx="4">
                  <c:v>80.64</c:v>
                </c:pt>
              </c:numCache>
            </c:numRef>
          </c:val>
          <c:extLst>
            <c:ext xmlns:c16="http://schemas.microsoft.com/office/drawing/2014/chart" uri="{C3380CC4-5D6E-409C-BE32-E72D297353CC}">
              <c16:uniqueId val="{00000000-8332-42EB-AC69-212C363CE0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8332-42EB-AC69-212C363CE0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114.26</c:v>
                </c:pt>
                <c:pt idx="1">
                  <c:v>115.13</c:v>
                </c:pt>
                <c:pt idx="2">
                  <c:v>112.2</c:v>
                </c:pt>
                <c:pt idx="3">
                  <c:v>113.62</c:v>
                </c:pt>
                <c:pt idx="4">
                  <c:v>114.55</c:v>
                </c:pt>
              </c:numCache>
            </c:numRef>
          </c:val>
          <c:extLst>
            <c:ext xmlns:c16="http://schemas.microsoft.com/office/drawing/2014/chart" uri="{C3380CC4-5D6E-409C-BE32-E72D297353CC}">
              <c16:uniqueId val="{00000000-FC06-4D20-A0C1-91ACCA38F6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FC06-4D20-A0C1-91ACCA38F6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48.39</c:v>
                </c:pt>
                <c:pt idx="1">
                  <c:v>49.59</c:v>
                </c:pt>
                <c:pt idx="2">
                  <c:v>50.07</c:v>
                </c:pt>
                <c:pt idx="3">
                  <c:v>51.17</c:v>
                </c:pt>
                <c:pt idx="4">
                  <c:v>52.31</c:v>
                </c:pt>
              </c:numCache>
            </c:numRef>
          </c:val>
          <c:extLst>
            <c:ext xmlns:c16="http://schemas.microsoft.com/office/drawing/2014/chart" uri="{C3380CC4-5D6E-409C-BE32-E72D297353CC}">
              <c16:uniqueId val="{00000000-83B1-4FDA-91B7-7AC7C14F70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83B1-4FDA-91B7-7AC7C14F70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3.94</c:v>
                </c:pt>
                <c:pt idx="1">
                  <c:v>4.2300000000000004</c:v>
                </c:pt>
                <c:pt idx="2">
                  <c:v>4.3600000000000003</c:v>
                </c:pt>
                <c:pt idx="3">
                  <c:v>4.2300000000000004</c:v>
                </c:pt>
                <c:pt idx="4">
                  <c:v>17.98</c:v>
                </c:pt>
              </c:numCache>
            </c:numRef>
          </c:val>
          <c:extLst>
            <c:ext xmlns:c16="http://schemas.microsoft.com/office/drawing/2014/chart" uri="{C3380CC4-5D6E-409C-BE32-E72D297353CC}">
              <c16:uniqueId val="{00000000-190E-49E1-B720-5715125818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190E-49E1-B720-5715125818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6E-4D74-868B-A07EB11D595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7C6E-4D74-868B-A07EB11D595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419.36</c:v>
                </c:pt>
                <c:pt idx="1">
                  <c:v>457.21</c:v>
                </c:pt>
                <c:pt idx="2">
                  <c:v>437.39</c:v>
                </c:pt>
                <c:pt idx="3">
                  <c:v>458.63</c:v>
                </c:pt>
                <c:pt idx="4">
                  <c:v>555</c:v>
                </c:pt>
              </c:numCache>
            </c:numRef>
          </c:val>
          <c:extLst>
            <c:ext xmlns:c16="http://schemas.microsoft.com/office/drawing/2014/chart" uri="{C3380CC4-5D6E-409C-BE32-E72D297353CC}">
              <c16:uniqueId val="{00000000-A1EA-4548-8A41-D983E10A19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A1EA-4548-8A41-D983E10A19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461.35</c:v>
                </c:pt>
                <c:pt idx="1">
                  <c:v>452.8</c:v>
                </c:pt>
                <c:pt idx="2">
                  <c:v>447.36</c:v>
                </c:pt>
                <c:pt idx="3">
                  <c:v>427.83</c:v>
                </c:pt>
                <c:pt idx="4">
                  <c:v>432.56</c:v>
                </c:pt>
              </c:numCache>
            </c:numRef>
          </c:val>
          <c:extLst>
            <c:ext xmlns:c16="http://schemas.microsoft.com/office/drawing/2014/chart" uri="{C3380CC4-5D6E-409C-BE32-E72D297353CC}">
              <c16:uniqueId val="{00000000-EC24-4FC7-8F43-BB1216E528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EC24-4FC7-8F43-BB1216E528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100.59</c:v>
                </c:pt>
                <c:pt idx="1">
                  <c:v>100.68</c:v>
                </c:pt>
                <c:pt idx="2">
                  <c:v>99.53</c:v>
                </c:pt>
                <c:pt idx="3">
                  <c:v>102.12</c:v>
                </c:pt>
                <c:pt idx="4">
                  <c:v>103.95</c:v>
                </c:pt>
              </c:numCache>
            </c:numRef>
          </c:val>
          <c:extLst>
            <c:ext xmlns:c16="http://schemas.microsoft.com/office/drawing/2014/chart" uri="{C3380CC4-5D6E-409C-BE32-E72D297353CC}">
              <c16:uniqueId val="{00000000-4372-4160-BA33-EA8EDE8DCC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4372-4160-BA33-EA8EDE8DCC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163.97</c:v>
                </c:pt>
                <c:pt idx="1">
                  <c:v>166.01</c:v>
                </c:pt>
                <c:pt idx="2">
                  <c:v>170.39</c:v>
                </c:pt>
                <c:pt idx="3">
                  <c:v>167.37</c:v>
                </c:pt>
                <c:pt idx="4">
                  <c:v>165.67</c:v>
                </c:pt>
              </c:numCache>
            </c:numRef>
          </c:val>
          <c:extLst>
            <c:ext xmlns:c16="http://schemas.microsoft.com/office/drawing/2014/chart" uri="{C3380CC4-5D6E-409C-BE32-E72D297353CC}">
              <c16:uniqueId val="{00000000-DB8A-4DF8-A3CB-0A239C69A6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DB8A-4DF8-A3CB-0A239C69A6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白河市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59430</v>
      </c>
      <c r="AM8" s="66"/>
      <c r="AN8" s="66"/>
      <c r="AO8" s="66"/>
      <c r="AP8" s="66"/>
      <c r="AQ8" s="66"/>
      <c r="AR8" s="66"/>
      <c r="AS8" s="66"/>
      <c r="AT8" s="37">
        <f>データ!$S$6</f>
        <v>305.32</v>
      </c>
      <c r="AU8" s="38"/>
      <c r="AV8" s="38"/>
      <c r="AW8" s="38"/>
      <c r="AX8" s="38"/>
      <c r="AY8" s="38"/>
      <c r="AZ8" s="38"/>
      <c r="BA8" s="38"/>
      <c r="BB8" s="55">
        <f>データ!$T$6</f>
        <v>194.65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66.16</v>
      </c>
      <c r="J10" s="38"/>
      <c r="K10" s="38"/>
      <c r="L10" s="38"/>
      <c r="M10" s="38"/>
      <c r="N10" s="38"/>
      <c r="O10" s="65"/>
      <c r="P10" s="55">
        <f>データ!$P$6</f>
        <v>96.31</v>
      </c>
      <c r="Q10" s="55"/>
      <c r="R10" s="55"/>
      <c r="S10" s="55"/>
      <c r="T10" s="55"/>
      <c r="U10" s="55"/>
      <c r="V10" s="55"/>
      <c r="W10" s="66">
        <f>データ!$Q$6</f>
        <v>2343</v>
      </c>
      <c r="X10" s="66"/>
      <c r="Y10" s="66"/>
      <c r="Z10" s="66"/>
      <c r="AA10" s="66"/>
      <c r="AB10" s="66"/>
      <c r="AC10" s="66"/>
      <c r="AD10" s="2"/>
      <c r="AE10" s="2"/>
      <c r="AF10" s="2"/>
      <c r="AG10" s="2"/>
      <c r="AH10" s="2"/>
      <c r="AI10" s="2"/>
      <c r="AJ10" s="2"/>
      <c r="AK10" s="2"/>
      <c r="AL10" s="66">
        <f>データ!$U$6</f>
        <v>56886</v>
      </c>
      <c r="AM10" s="66"/>
      <c r="AN10" s="66"/>
      <c r="AO10" s="66"/>
      <c r="AP10" s="66"/>
      <c r="AQ10" s="66"/>
      <c r="AR10" s="66"/>
      <c r="AS10" s="66"/>
      <c r="AT10" s="37">
        <f>データ!$V$6</f>
        <v>155.9</v>
      </c>
      <c r="AU10" s="38"/>
      <c r="AV10" s="38"/>
      <c r="AW10" s="38"/>
      <c r="AX10" s="38"/>
      <c r="AY10" s="38"/>
      <c r="AZ10" s="38"/>
      <c r="BA10" s="38"/>
      <c r="BB10" s="55">
        <f>データ!$W$6</f>
        <v>364.89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0P4irpzqUb/4lP2OTnytWSY8sJLUK0H/g4DtIH7IWFtt6Yv5PVo+XTC36wVDUH2CGnIvpwhIrGA1y7/WHnCCsQ==" saltValue="cAU0yiujHsl3Z6AW1AIA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72052</v>
      </c>
      <c r="D6" s="20">
        <f t="shared" si="3"/>
        <v>46</v>
      </c>
      <c r="E6" s="20">
        <f t="shared" si="3"/>
        <v>1</v>
      </c>
      <c r="F6" s="20">
        <f t="shared" si="3"/>
        <v>0</v>
      </c>
      <c r="G6" s="20">
        <f t="shared" si="3"/>
        <v>1</v>
      </c>
      <c r="H6" s="20" t="str">
        <f t="shared" si="3"/>
        <v>福島県　白河市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66.16</v>
      </c>
      <c r="P6" s="21">
        <f t="shared" si="3"/>
        <v>96.31</v>
      </c>
      <c r="Q6" s="21">
        <f t="shared" si="3"/>
        <v>2343</v>
      </c>
      <c r="R6" s="21">
        <f t="shared" si="3"/>
        <v>59430</v>
      </c>
      <c r="S6" s="21">
        <f t="shared" si="3"/>
        <v>305.32</v>
      </c>
      <c r="T6" s="21">
        <f t="shared" si="3"/>
        <v>194.65</v>
      </c>
      <c r="U6" s="21">
        <f t="shared" si="3"/>
        <v>56886</v>
      </c>
      <c r="V6" s="21">
        <f t="shared" si="3"/>
        <v>155.9</v>
      </c>
      <c r="W6" s="21">
        <f t="shared" si="3"/>
        <v>364.89</v>
      </c>
      <c r="X6" s="22">
        <f>IF(X7="",NA(),X7)</f>
        <v>114.26</v>
      </c>
      <c r="Y6" s="22">
        <f t="shared" ref="Y6:AG6" si="4">IF(Y7="",NA(),Y7)</f>
        <v>115.13</v>
      </c>
      <c r="Z6" s="22">
        <f t="shared" si="4"/>
        <v>112.2</v>
      </c>
      <c r="AA6" s="22">
        <f t="shared" si="4"/>
        <v>113.62</v>
      </c>
      <c r="AB6" s="22">
        <f t="shared" si="4"/>
        <v>114.55</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419.36</v>
      </c>
      <c r="AU6" s="22">
        <f t="shared" ref="AU6:BC6" si="6">IF(AU7="",NA(),AU7)</f>
        <v>457.21</v>
      </c>
      <c r="AV6" s="22">
        <f t="shared" si="6"/>
        <v>437.39</v>
      </c>
      <c r="AW6" s="22">
        <f t="shared" si="6"/>
        <v>458.63</v>
      </c>
      <c r="AX6" s="22">
        <f t="shared" si="6"/>
        <v>555</v>
      </c>
      <c r="AY6" s="22">
        <f t="shared" si="6"/>
        <v>355.5</v>
      </c>
      <c r="AZ6" s="22">
        <f t="shared" si="6"/>
        <v>349.83</v>
      </c>
      <c r="BA6" s="22">
        <f t="shared" si="6"/>
        <v>360.86</v>
      </c>
      <c r="BB6" s="22">
        <f t="shared" si="6"/>
        <v>350.79</v>
      </c>
      <c r="BC6" s="22">
        <f t="shared" si="6"/>
        <v>354.57</v>
      </c>
      <c r="BD6" s="21" t="str">
        <f>IF(BD7="","",IF(BD7="-","【-】","【"&amp;SUBSTITUTE(TEXT(BD7,"#,##0.00"),"-","△")&amp;"】"))</f>
        <v>【261.51】</v>
      </c>
      <c r="BE6" s="22">
        <f>IF(BE7="",NA(),BE7)</f>
        <v>461.35</v>
      </c>
      <c r="BF6" s="22">
        <f t="shared" ref="BF6:BN6" si="7">IF(BF7="",NA(),BF7)</f>
        <v>452.8</v>
      </c>
      <c r="BG6" s="22">
        <f t="shared" si="7"/>
        <v>447.36</v>
      </c>
      <c r="BH6" s="22">
        <f t="shared" si="7"/>
        <v>427.83</v>
      </c>
      <c r="BI6" s="22">
        <f t="shared" si="7"/>
        <v>432.56</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100.59</v>
      </c>
      <c r="BQ6" s="22">
        <f t="shared" ref="BQ6:BY6" si="8">IF(BQ7="",NA(),BQ7)</f>
        <v>100.68</v>
      </c>
      <c r="BR6" s="22">
        <f t="shared" si="8"/>
        <v>99.53</v>
      </c>
      <c r="BS6" s="22">
        <f t="shared" si="8"/>
        <v>102.12</v>
      </c>
      <c r="BT6" s="22">
        <f t="shared" si="8"/>
        <v>103.95</v>
      </c>
      <c r="BU6" s="22">
        <f t="shared" si="8"/>
        <v>104.57</v>
      </c>
      <c r="BV6" s="22">
        <f t="shared" si="8"/>
        <v>103.54</v>
      </c>
      <c r="BW6" s="22">
        <f t="shared" si="8"/>
        <v>103.32</v>
      </c>
      <c r="BX6" s="22">
        <f t="shared" si="8"/>
        <v>100.85</v>
      </c>
      <c r="BY6" s="22">
        <f t="shared" si="8"/>
        <v>103.79</v>
      </c>
      <c r="BZ6" s="21" t="str">
        <f>IF(BZ7="","",IF(BZ7="-","【-】","【"&amp;SUBSTITUTE(TEXT(BZ7,"#,##0.00"),"-","△")&amp;"】"))</f>
        <v>【102.35】</v>
      </c>
      <c r="CA6" s="22">
        <f>IF(CA7="",NA(),CA7)</f>
        <v>163.97</v>
      </c>
      <c r="CB6" s="22">
        <f t="shared" ref="CB6:CJ6" si="9">IF(CB7="",NA(),CB7)</f>
        <v>166.01</v>
      </c>
      <c r="CC6" s="22">
        <f t="shared" si="9"/>
        <v>170.39</v>
      </c>
      <c r="CD6" s="22">
        <f t="shared" si="9"/>
        <v>167.37</v>
      </c>
      <c r="CE6" s="22">
        <f t="shared" si="9"/>
        <v>165.67</v>
      </c>
      <c r="CF6" s="22">
        <f t="shared" si="9"/>
        <v>165.47</v>
      </c>
      <c r="CG6" s="22">
        <f t="shared" si="9"/>
        <v>167.46</v>
      </c>
      <c r="CH6" s="22">
        <f t="shared" si="9"/>
        <v>168.56</v>
      </c>
      <c r="CI6" s="22">
        <f t="shared" si="9"/>
        <v>167.1</v>
      </c>
      <c r="CJ6" s="22">
        <f t="shared" si="9"/>
        <v>167.86</v>
      </c>
      <c r="CK6" s="21" t="str">
        <f>IF(CK7="","",IF(CK7="-","【-】","【"&amp;SUBSTITUTE(TEXT(CK7,"#,##0.00"),"-","△")&amp;"】"))</f>
        <v>【167.74】</v>
      </c>
      <c r="CL6" s="22">
        <f>IF(CL7="",NA(),CL7)</f>
        <v>51.73</v>
      </c>
      <c r="CM6" s="22">
        <f t="shared" ref="CM6:CU6" si="10">IF(CM7="",NA(),CM7)</f>
        <v>51.71</v>
      </c>
      <c r="CN6" s="22">
        <f t="shared" si="10"/>
        <v>52.18</v>
      </c>
      <c r="CO6" s="22">
        <f t="shared" si="10"/>
        <v>77.75</v>
      </c>
      <c r="CP6" s="22">
        <f t="shared" si="10"/>
        <v>75.28</v>
      </c>
      <c r="CQ6" s="22">
        <f t="shared" si="10"/>
        <v>59.74</v>
      </c>
      <c r="CR6" s="22">
        <f t="shared" si="10"/>
        <v>59.46</v>
      </c>
      <c r="CS6" s="22">
        <f t="shared" si="10"/>
        <v>59.51</v>
      </c>
      <c r="CT6" s="22">
        <f t="shared" si="10"/>
        <v>59.91</v>
      </c>
      <c r="CU6" s="22">
        <f t="shared" si="10"/>
        <v>59.4</v>
      </c>
      <c r="CV6" s="21" t="str">
        <f>IF(CV7="","",IF(CV7="-","【-】","【"&amp;SUBSTITUTE(TEXT(CV7,"#,##0.00"),"-","△")&amp;"】"))</f>
        <v>【60.29】</v>
      </c>
      <c r="CW6" s="22">
        <f>IF(CW7="",NA(),CW7)</f>
        <v>80.58</v>
      </c>
      <c r="CX6" s="22">
        <f t="shared" ref="CX6:DF6" si="11">IF(CX7="",NA(),CX7)</f>
        <v>80.180000000000007</v>
      </c>
      <c r="CY6" s="22">
        <f t="shared" si="11"/>
        <v>78.010000000000005</v>
      </c>
      <c r="CZ6" s="22">
        <f t="shared" si="11"/>
        <v>79.55</v>
      </c>
      <c r="DA6" s="22">
        <f t="shared" si="11"/>
        <v>80.64</v>
      </c>
      <c r="DB6" s="22">
        <f t="shared" si="11"/>
        <v>87.28</v>
      </c>
      <c r="DC6" s="22">
        <f t="shared" si="11"/>
        <v>87.41</v>
      </c>
      <c r="DD6" s="22">
        <f t="shared" si="11"/>
        <v>87.08</v>
      </c>
      <c r="DE6" s="22">
        <f t="shared" si="11"/>
        <v>87.26</v>
      </c>
      <c r="DF6" s="22">
        <f t="shared" si="11"/>
        <v>87.57</v>
      </c>
      <c r="DG6" s="21" t="str">
        <f>IF(DG7="","",IF(DG7="-","【-】","【"&amp;SUBSTITUTE(TEXT(DG7,"#,##0.00"),"-","△")&amp;"】"))</f>
        <v>【90.12】</v>
      </c>
      <c r="DH6" s="22">
        <f>IF(DH7="",NA(),DH7)</f>
        <v>48.39</v>
      </c>
      <c r="DI6" s="22">
        <f t="shared" ref="DI6:DQ6" si="12">IF(DI7="",NA(),DI7)</f>
        <v>49.59</v>
      </c>
      <c r="DJ6" s="22">
        <f t="shared" si="12"/>
        <v>50.07</v>
      </c>
      <c r="DK6" s="22">
        <f t="shared" si="12"/>
        <v>51.17</v>
      </c>
      <c r="DL6" s="22">
        <f t="shared" si="12"/>
        <v>52.31</v>
      </c>
      <c r="DM6" s="22">
        <f t="shared" si="12"/>
        <v>46.94</v>
      </c>
      <c r="DN6" s="22">
        <f t="shared" si="12"/>
        <v>47.62</v>
      </c>
      <c r="DO6" s="22">
        <f t="shared" si="12"/>
        <v>48.55</v>
      </c>
      <c r="DP6" s="22">
        <f t="shared" si="12"/>
        <v>49.2</v>
      </c>
      <c r="DQ6" s="22">
        <f t="shared" si="12"/>
        <v>50.01</v>
      </c>
      <c r="DR6" s="21" t="str">
        <f>IF(DR7="","",IF(DR7="-","【-】","【"&amp;SUBSTITUTE(TEXT(DR7,"#,##0.00"),"-","△")&amp;"】"))</f>
        <v>【50.88】</v>
      </c>
      <c r="DS6" s="22">
        <f>IF(DS7="",NA(),DS7)</f>
        <v>3.94</v>
      </c>
      <c r="DT6" s="22">
        <f t="shared" ref="DT6:EB6" si="13">IF(DT7="",NA(),DT7)</f>
        <v>4.2300000000000004</v>
      </c>
      <c r="DU6" s="22">
        <f t="shared" si="13"/>
        <v>4.3600000000000003</v>
      </c>
      <c r="DV6" s="22">
        <f t="shared" si="13"/>
        <v>4.2300000000000004</v>
      </c>
      <c r="DW6" s="22">
        <f t="shared" si="13"/>
        <v>17.98</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0.68</v>
      </c>
      <c r="EE6" s="22">
        <f t="shared" ref="EE6:EM6" si="14">IF(EE7="",NA(),EE7)</f>
        <v>0.28999999999999998</v>
      </c>
      <c r="EF6" s="22">
        <f t="shared" si="14"/>
        <v>0.46</v>
      </c>
      <c r="EG6" s="22">
        <f t="shared" si="14"/>
        <v>0.1</v>
      </c>
      <c r="EH6" s="22">
        <f t="shared" si="14"/>
        <v>0.39</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72052</v>
      </c>
      <c r="D7" s="24">
        <v>46</v>
      </c>
      <c r="E7" s="24">
        <v>1</v>
      </c>
      <c r="F7" s="24">
        <v>0</v>
      </c>
      <c r="G7" s="24">
        <v>1</v>
      </c>
      <c r="H7" s="24" t="s">
        <v>93</v>
      </c>
      <c r="I7" s="24" t="s">
        <v>94</v>
      </c>
      <c r="J7" s="24" t="s">
        <v>95</v>
      </c>
      <c r="K7" s="24" t="s">
        <v>96</v>
      </c>
      <c r="L7" s="24" t="s">
        <v>97</v>
      </c>
      <c r="M7" s="24" t="s">
        <v>98</v>
      </c>
      <c r="N7" s="25" t="s">
        <v>99</v>
      </c>
      <c r="O7" s="25">
        <v>66.16</v>
      </c>
      <c r="P7" s="25">
        <v>96.31</v>
      </c>
      <c r="Q7" s="25">
        <v>2343</v>
      </c>
      <c r="R7" s="25">
        <v>59430</v>
      </c>
      <c r="S7" s="25">
        <v>305.32</v>
      </c>
      <c r="T7" s="25">
        <v>194.65</v>
      </c>
      <c r="U7" s="25">
        <v>56886</v>
      </c>
      <c r="V7" s="25">
        <v>155.9</v>
      </c>
      <c r="W7" s="25">
        <v>364.89</v>
      </c>
      <c r="X7" s="25">
        <v>114.26</v>
      </c>
      <c r="Y7" s="25">
        <v>115.13</v>
      </c>
      <c r="Z7" s="25">
        <v>112.2</v>
      </c>
      <c r="AA7" s="25">
        <v>113.62</v>
      </c>
      <c r="AB7" s="25">
        <v>114.55</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419.36</v>
      </c>
      <c r="AU7" s="25">
        <v>457.21</v>
      </c>
      <c r="AV7" s="25">
        <v>437.39</v>
      </c>
      <c r="AW7" s="25">
        <v>458.63</v>
      </c>
      <c r="AX7" s="25">
        <v>555</v>
      </c>
      <c r="AY7" s="25">
        <v>355.5</v>
      </c>
      <c r="AZ7" s="25">
        <v>349.83</v>
      </c>
      <c r="BA7" s="25">
        <v>360.86</v>
      </c>
      <c r="BB7" s="25">
        <v>350.79</v>
      </c>
      <c r="BC7" s="25">
        <v>354.57</v>
      </c>
      <c r="BD7" s="25">
        <v>261.51</v>
      </c>
      <c r="BE7" s="25">
        <v>461.35</v>
      </c>
      <c r="BF7" s="25">
        <v>452.8</v>
      </c>
      <c r="BG7" s="25">
        <v>447.36</v>
      </c>
      <c r="BH7" s="25">
        <v>427.83</v>
      </c>
      <c r="BI7" s="25">
        <v>432.56</v>
      </c>
      <c r="BJ7" s="25">
        <v>312.58</v>
      </c>
      <c r="BK7" s="25">
        <v>314.87</v>
      </c>
      <c r="BL7" s="25">
        <v>309.27999999999997</v>
      </c>
      <c r="BM7" s="25">
        <v>322.92</v>
      </c>
      <c r="BN7" s="25">
        <v>303.45999999999998</v>
      </c>
      <c r="BO7" s="25">
        <v>265.16000000000003</v>
      </c>
      <c r="BP7" s="25">
        <v>100.59</v>
      </c>
      <c r="BQ7" s="25">
        <v>100.68</v>
      </c>
      <c r="BR7" s="25">
        <v>99.53</v>
      </c>
      <c r="BS7" s="25">
        <v>102.12</v>
      </c>
      <c r="BT7" s="25">
        <v>103.95</v>
      </c>
      <c r="BU7" s="25">
        <v>104.57</v>
      </c>
      <c r="BV7" s="25">
        <v>103.54</v>
      </c>
      <c r="BW7" s="25">
        <v>103.32</v>
      </c>
      <c r="BX7" s="25">
        <v>100.85</v>
      </c>
      <c r="BY7" s="25">
        <v>103.79</v>
      </c>
      <c r="BZ7" s="25">
        <v>102.35</v>
      </c>
      <c r="CA7" s="25">
        <v>163.97</v>
      </c>
      <c r="CB7" s="25">
        <v>166.01</v>
      </c>
      <c r="CC7" s="25">
        <v>170.39</v>
      </c>
      <c r="CD7" s="25">
        <v>167.37</v>
      </c>
      <c r="CE7" s="25">
        <v>165.67</v>
      </c>
      <c r="CF7" s="25">
        <v>165.47</v>
      </c>
      <c r="CG7" s="25">
        <v>167.46</v>
      </c>
      <c r="CH7" s="25">
        <v>168.56</v>
      </c>
      <c r="CI7" s="25">
        <v>167.1</v>
      </c>
      <c r="CJ7" s="25">
        <v>167.86</v>
      </c>
      <c r="CK7" s="25">
        <v>167.74</v>
      </c>
      <c r="CL7" s="25">
        <v>51.73</v>
      </c>
      <c r="CM7" s="25">
        <v>51.71</v>
      </c>
      <c r="CN7" s="25">
        <v>52.18</v>
      </c>
      <c r="CO7" s="25">
        <v>77.75</v>
      </c>
      <c r="CP7" s="25">
        <v>75.28</v>
      </c>
      <c r="CQ7" s="25">
        <v>59.74</v>
      </c>
      <c r="CR7" s="25">
        <v>59.46</v>
      </c>
      <c r="CS7" s="25">
        <v>59.51</v>
      </c>
      <c r="CT7" s="25">
        <v>59.91</v>
      </c>
      <c r="CU7" s="25">
        <v>59.4</v>
      </c>
      <c r="CV7" s="25">
        <v>60.29</v>
      </c>
      <c r="CW7" s="25">
        <v>80.58</v>
      </c>
      <c r="CX7" s="25">
        <v>80.180000000000007</v>
      </c>
      <c r="CY7" s="25">
        <v>78.010000000000005</v>
      </c>
      <c r="CZ7" s="25">
        <v>79.55</v>
      </c>
      <c r="DA7" s="25">
        <v>80.64</v>
      </c>
      <c r="DB7" s="25">
        <v>87.28</v>
      </c>
      <c r="DC7" s="25">
        <v>87.41</v>
      </c>
      <c r="DD7" s="25">
        <v>87.08</v>
      </c>
      <c r="DE7" s="25">
        <v>87.26</v>
      </c>
      <c r="DF7" s="25">
        <v>87.57</v>
      </c>
      <c r="DG7" s="25">
        <v>90.12</v>
      </c>
      <c r="DH7" s="25">
        <v>48.39</v>
      </c>
      <c r="DI7" s="25">
        <v>49.59</v>
      </c>
      <c r="DJ7" s="25">
        <v>50.07</v>
      </c>
      <c r="DK7" s="25">
        <v>51.17</v>
      </c>
      <c r="DL7" s="25">
        <v>52.31</v>
      </c>
      <c r="DM7" s="25">
        <v>46.94</v>
      </c>
      <c r="DN7" s="25">
        <v>47.62</v>
      </c>
      <c r="DO7" s="25">
        <v>48.55</v>
      </c>
      <c r="DP7" s="25">
        <v>49.2</v>
      </c>
      <c r="DQ7" s="25">
        <v>50.01</v>
      </c>
      <c r="DR7" s="25">
        <v>50.88</v>
      </c>
      <c r="DS7" s="25">
        <v>3.94</v>
      </c>
      <c r="DT7" s="25">
        <v>4.2300000000000004</v>
      </c>
      <c r="DU7" s="25">
        <v>4.3600000000000003</v>
      </c>
      <c r="DV7" s="25">
        <v>4.2300000000000004</v>
      </c>
      <c r="DW7" s="25">
        <v>17.98</v>
      </c>
      <c r="DX7" s="25">
        <v>14.48</v>
      </c>
      <c r="DY7" s="25">
        <v>16.27</v>
      </c>
      <c r="DZ7" s="25">
        <v>17.11</v>
      </c>
      <c r="EA7" s="25">
        <v>18.329999999999998</v>
      </c>
      <c r="EB7" s="25">
        <v>20.27</v>
      </c>
      <c r="EC7" s="25">
        <v>22.3</v>
      </c>
      <c r="ED7" s="25">
        <v>0.68</v>
      </c>
      <c r="EE7" s="25">
        <v>0.28999999999999998</v>
      </c>
      <c r="EF7" s="25">
        <v>0.46</v>
      </c>
      <c r="EG7" s="25">
        <v>0.1</v>
      </c>
      <c r="EH7" s="25">
        <v>0.39</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2023-01-20T07:12:13Z</cp:lastPrinted>
  <dcterms:created xsi:type="dcterms:W3CDTF">2022-12-01T00:53:59Z</dcterms:created>
  <dcterms:modified xsi:type="dcterms:W3CDTF">2023-01-20T07:12:14Z</dcterms:modified>
  <cp:category/>
</cp:coreProperties>
</file>