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4 財政2\03-000　地方公営企業一般☆\○経営比較分析表（H29～）\R3\220105_【照会】公営企業に係る経営比較分析表（令和２年度決算）の分析等について\05_市町村回答\548葛尾村　0217までにくる（0215　イナ氏より）\"/>
    </mc:Choice>
  </mc:AlternateContent>
  <workbookProtection workbookAlgorithmName="SHA-512" workbookHashValue="HtJtWyu41651hWPVQPak8T9HuT3LPNsU4hy5sVNczXUDLpIsTJ4PMDm72jrCadVZrAI4iHxjR5gqftDIpkj20A==" workbookSaltValue="oMaT2Aw3KjWWkSvvECU6zg==" workbookSpinCount="100000" lockStructure="1"/>
  <bookViews>
    <workbookView xWindow="0" yWindow="0" windowWidth="15360" windowHeight="7632"/>
  </bookViews>
  <sheets>
    <sheet name="法非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J85" i="4"/>
  <c r="I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<sst xmlns="http://schemas.openxmlformats.org/spreadsheetml/2006/main" count="233" uniqueCount="118">
  <si>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</si>
  <si>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</si>
  <si>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</si>
  <si>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</si>
  <si>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</si>
  <si>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</si>
  <si>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</si>
  <si>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</si>
  <si>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</si>
  <si>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</si>
  <si>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</si>
  <si>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</si>
  <si>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</si>
  <si>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</si>
  <si>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</si>
  <si>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</si>
  <si>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</si>
  <si>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</si>
  <si>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</si>
  <si>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</si>
  <si>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</si>
  <si>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</si>
  <si>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</si>
  <si>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</si>
  <si>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</si>
  <si>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</si>
  <si>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</si>
  <si>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</si>
  <si>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</si>
  <si>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</si>
  <si>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</si>
  <si>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</si>
  <si>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</si>
  <si>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</si>
  <si>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</si>
  <si>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</si>
  <si>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</si>
  <si>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</si>
  <si>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</si>
  <si>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</si>
  <si>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</si>
  <si>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</si>
  <si>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</si>
  <si>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</si>
  <si>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</si>
  <si>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</si>
  <si>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</si>
  <si>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</si>
  <si>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</si>
  <si>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</si>
  <si>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</si>
  <si>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</si>
  <si>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</si>
  <si>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</si>
  <si>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</si>
  <si>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</si>
  <si>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</si>
  <si>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</si>
  <si>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</si>
  <si>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</si>
  <si>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</si>
  <si>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</si>
  <si>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</si>
  <si>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</si>
  <si>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</si>
  <si>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</si>
  <si>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</si>
  <si>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</si>
  <si>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</si>
  <si>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</si>
  <si>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</si>
  <si>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</si>
  <si>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</si>
  <si>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</si>
  <si>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</si>
  <si>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</si>
  <si>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</si>
  <si>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</si>
  <si>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</si>
  <si>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</si>
  <si>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</si>
  <si>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</si>
  <si>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</si>
  <si>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</si>
  <si>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</si>
  <si>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</si>
  <si>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</si>
  <si>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</si>
  <si>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</si>
  <si>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</si>
  <si>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</si>
  <si>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</si>
  <si>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</si>
  <si>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</si>
  <si>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</si>
  <si>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</si>
  <si>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葛尾村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</si>
  <si>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</si>
  <si>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</si>
  <si>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</si>
  <si>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</si>
  <si>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</si>
  <si>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</si>
  <si>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</si>
  <si>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</si>
  <si>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</si>
  <si>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</si>
  <si>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</si>
  <si>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</si>
  <si>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</si>
  <si>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</si>
  <si>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</si>
  <si>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</si>
  <si>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</si>
  <si>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</si>
  <si>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当村では震災後、原発事故による避難が続き簡易水道事業を休止していた。
　平成29年度より事業を再開したが、避難による水道料金の減免及び減免分の補填等があり、収支の比較・分析については困難である。</t>
    <rPh sb="1" eb="3">
      <t>トウソン</t>
    </rPh>
    <rPh sb="5" eb="8">
      <t>シンサイゴ</t>
    </rPh>
    <rPh sb="9" eb="11">
      <t>ゲンパツ</t>
    </rPh>
    <rPh sb="11" eb="13">
      <t>ジコ</t>
    </rPh>
    <rPh sb="16" eb="18">
      <t>ヒナン</t>
    </rPh>
    <rPh sb="19" eb="20">
      <t>ツヅ</t>
    </rPh>
    <rPh sb="21" eb="23">
      <t>カンイ</t>
    </rPh>
    <rPh sb="23" eb="25">
      <t>スイドウ</t>
    </rPh>
    <rPh sb="25" eb="27">
      <t>ジギョウ</t>
    </rPh>
    <rPh sb="28" eb="30">
      <t>キュウシ</t>
    </rPh>
    <rPh sb="37" eb="39">
      <t>ヘイセイ</t>
    </rPh>
    <rPh sb="41" eb="43">
      <t>ネンド</t>
    </rPh>
    <rPh sb="45" eb="47">
      <t>ジギョウ</t>
    </rPh>
    <rPh sb="48" eb="50">
      <t>サイカイ</t>
    </rPh>
    <rPh sb="54" eb="56">
      <t>ヒナン</t>
    </rPh>
    <rPh sb="59" eb="61">
      <t>スイドウ</t>
    </rPh>
    <rPh sb="61" eb="63">
      <t>リョウキン</t>
    </rPh>
    <rPh sb="64" eb="66">
      <t>ゲンメン</t>
    </rPh>
    <rPh sb="66" eb="67">
      <t>オヨ</t>
    </rPh>
    <rPh sb="68" eb="70">
      <t>ゲンメン</t>
    </rPh>
    <rPh sb="70" eb="71">
      <t>ブン</t>
    </rPh>
    <rPh sb="72" eb="74">
      <t>ホテン</t>
    </rPh>
    <rPh sb="74" eb="75">
      <t>トウ</t>
    </rPh>
    <rPh sb="79" eb="81">
      <t>シュウシ</t>
    </rPh>
    <rPh sb="82" eb="84">
      <t>ヒカク</t>
    </rPh>
    <rPh sb="85" eb="87">
      <t>ブンセキ</t>
    </rPh>
    <rPh sb="92" eb="94">
      <t>コンナン</t>
    </rPh>
    <phoneticPr fontId="4"/>
  </si>
  <si>
    <t>　経営戦略が未策定のため、管路経年化率等の詳細な数値は把握できていないが、簡易水道事業の開始が平成8年と比較的新しく、全ての管路について耐用年数を経過していない状況である。
　</t>
    <rPh sb="1" eb="3">
      <t>ケイエイ</t>
    </rPh>
    <rPh sb="3" eb="5">
      <t>センリャク</t>
    </rPh>
    <rPh sb="6" eb="7">
      <t>ミ</t>
    </rPh>
    <rPh sb="7" eb="9">
      <t>サクテイ</t>
    </rPh>
    <rPh sb="13" eb="15">
      <t>カンロ</t>
    </rPh>
    <rPh sb="15" eb="17">
      <t>ケイネン</t>
    </rPh>
    <rPh sb="17" eb="18">
      <t>カ</t>
    </rPh>
    <rPh sb="18" eb="19">
      <t>リツ</t>
    </rPh>
    <rPh sb="19" eb="20">
      <t>トウ</t>
    </rPh>
    <rPh sb="21" eb="23">
      <t>ショウサイ</t>
    </rPh>
    <rPh sb="24" eb="26">
      <t>スウチ</t>
    </rPh>
    <rPh sb="27" eb="29">
      <t>ハアク</t>
    </rPh>
    <rPh sb="37" eb="39">
      <t>カンイ</t>
    </rPh>
    <rPh sb="39" eb="41">
      <t>スイドウ</t>
    </rPh>
    <rPh sb="41" eb="43">
      <t>ジギョウ</t>
    </rPh>
    <rPh sb="44" eb="46">
      <t>カイシ</t>
    </rPh>
    <rPh sb="47" eb="49">
      <t>ヘイセイ</t>
    </rPh>
    <rPh sb="50" eb="51">
      <t>ネン</t>
    </rPh>
    <rPh sb="52" eb="55">
      <t>ヒカクテキ</t>
    </rPh>
    <rPh sb="55" eb="56">
      <t>アタラ</t>
    </rPh>
    <rPh sb="59" eb="60">
      <t>スベ</t>
    </rPh>
    <rPh sb="62" eb="64">
      <t>カンロ</t>
    </rPh>
    <rPh sb="68" eb="70">
      <t>タイヨウ</t>
    </rPh>
    <rPh sb="70" eb="72">
      <t>ネンスウ</t>
    </rPh>
    <rPh sb="73" eb="75">
      <t>ケイカ</t>
    </rPh>
    <rPh sb="80" eb="82">
      <t>ジョウキョウ</t>
    </rPh>
    <phoneticPr fontId="4"/>
  </si>
  <si>
    <t>　原発事故による避難解除（帰還困難区域除く）から5年ほどであり、料金の減免等もあったことから経営の健全性・効率性の分析は難しいが、現状の収益的収支比率は100％以上である。
　しかし、管路等施設の耐用年数は経過しておらず、これまで大規模な管路更新等を実施していないことから、今後の更新を見据え必要な財源の確保、経費の削減・合理化を検討し、長期的計画を立てて効率的な運用を図る必要がある。</t>
    <rPh sb="1" eb="3">
      <t>ゲンパツ</t>
    </rPh>
    <rPh sb="3" eb="5">
      <t>ジコ</t>
    </rPh>
    <rPh sb="8" eb="10">
      <t>ヒナン</t>
    </rPh>
    <rPh sb="10" eb="12">
      <t>カイジョ</t>
    </rPh>
    <rPh sb="13" eb="15">
      <t>キカン</t>
    </rPh>
    <rPh sb="15" eb="17">
      <t>コンナン</t>
    </rPh>
    <rPh sb="17" eb="19">
      <t>クイキ</t>
    </rPh>
    <rPh sb="19" eb="20">
      <t>ノゾ</t>
    </rPh>
    <rPh sb="25" eb="26">
      <t>ネン</t>
    </rPh>
    <rPh sb="32" eb="34">
      <t>リョウキン</t>
    </rPh>
    <rPh sb="35" eb="37">
      <t>ゲンメン</t>
    </rPh>
    <rPh sb="37" eb="38">
      <t>トウ</t>
    </rPh>
    <rPh sb="46" eb="48">
      <t>ケイエイ</t>
    </rPh>
    <rPh sb="49" eb="52">
      <t>ケンゼンセイ</t>
    </rPh>
    <rPh sb="53" eb="56">
      <t>コウリツセイ</t>
    </rPh>
    <rPh sb="57" eb="59">
      <t>ブンセキ</t>
    </rPh>
    <rPh sb="60" eb="61">
      <t>ムズカ</t>
    </rPh>
    <rPh sb="65" eb="67">
      <t>ゲンジョウ</t>
    </rPh>
    <rPh sb="68" eb="71">
      <t>シュウエキテキ</t>
    </rPh>
    <rPh sb="71" eb="73">
      <t>シュウシ</t>
    </rPh>
    <rPh sb="73" eb="75">
      <t>ヒリツ</t>
    </rPh>
    <rPh sb="80" eb="82">
      <t>イジョウ</t>
    </rPh>
    <rPh sb="92" eb="94">
      <t>カンロ</t>
    </rPh>
    <rPh sb="94" eb="95">
      <t>トウ</t>
    </rPh>
    <rPh sb="95" eb="97">
      <t>シセツ</t>
    </rPh>
    <rPh sb="98" eb="100">
      <t>タイヨウ</t>
    </rPh>
    <rPh sb="100" eb="102">
      <t>ネンスウ</t>
    </rPh>
    <rPh sb="103" eb="105">
      <t>ケイカ</t>
    </rPh>
    <rPh sb="115" eb="118">
      <t>ダイキボ</t>
    </rPh>
    <rPh sb="119" eb="121">
      <t>カンロ</t>
    </rPh>
    <rPh sb="121" eb="123">
      <t>コウシン</t>
    </rPh>
    <rPh sb="123" eb="124">
      <t>トウ</t>
    </rPh>
    <rPh sb="125" eb="127">
      <t>ジッシ</t>
    </rPh>
    <rPh sb="137" eb="139">
      <t>コンゴ</t>
    </rPh>
    <rPh sb="140" eb="142">
      <t>コウシン</t>
    </rPh>
    <rPh sb="143" eb="145">
      <t>ミス</t>
    </rPh>
    <rPh sb="146" eb="148">
      <t>ヒツヨウ</t>
    </rPh>
    <rPh sb="149" eb="151">
      <t>ザイゲン</t>
    </rPh>
    <rPh sb="152" eb="154">
      <t>カクホ</t>
    </rPh>
    <rPh sb="155" eb="157">
      <t>ケイヒ</t>
    </rPh>
    <rPh sb="158" eb="160">
      <t>サクゲン</t>
    </rPh>
    <rPh sb="161" eb="164">
      <t>ゴウリカ</t>
    </rPh>
    <rPh sb="165" eb="167">
      <t>ケントウ</t>
    </rPh>
    <rPh sb="169" eb="172">
      <t>チョウキテキ</t>
    </rPh>
    <rPh sb="172" eb="174">
      <t>ケイカク</t>
    </rPh>
    <rPh sb="175" eb="176">
      <t>タ</t>
    </rPh>
    <rPh sb="178" eb="181">
      <t>コウリツテキ</t>
    </rPh>
    <rPh sb="182" eb="184">
      <t>ウンヨウ</t>
    </rPh>
    <rPh sb="185" eb="186">
      <t>ハカ</t>
    </rPh>
    <rPh sb="187" eb="189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</si>
</sst>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E-488E-9C2E-F04D7F810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0.78</c:v>
                </c:pt>
                <c:pt idx="1">
                  <c:v>0.56999999999999995</c:v>
                </c:pt>
                <c:pt idx="2">
                  <c:v>0.62</c:v>
                </c:pt>
                <c:pt idx="3">
                  <c:v>0.39</c:v>
                </c:pt>
                <c:pt idx="4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E-488E-9C2E-F04D7F810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36.47</c:v>
                </c:pt>
                <c:pt idx="1">
                  <c:v>41.6</c:v>
                </c:pt>
                <c:pt idx="2">
                  <c:v>55.45</c:v>
                </c:pt>
                <c:pt idx="3">
                  <c:v>50.45</c:v>
                </c:pt>
                <c:pt idx="4">
                  <c:v>54.69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C-49ED-894A-5001AD69C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46.9</c:v>
                </c:pt>
                <c:pt idx="1">
                  <c:v>47.95</c:v>
                </c:pt>
                <c:pt idx="2">
                  <c:v>48.26</c:v>
                </c:pt>
                <c:pt idx="3">
                  <c:v>48.01</c:v>
                </c:pt>
                <c:pt idx="4">
                  <c:v>49.08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C-49ED-894A-5001AD69C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42.78</c:v>
                </c:pt>
                <c:pt idx="1">
                  <c:v>54.57</c:v>
                </c:pt>
                <c:pt idx="2">
                  <c:v>89.67</c:v>
                </c:pt>
                <c:pt idx="3">
                  <c:v>93.96</c:v>
                </c:pt>
                <c:pt idx="4">
                  <c:v>92.49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B-4B74-BCEC-EE444ECA7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74.63</c:v>
                </c:pt>
                <c:pt idx="1">
                  <c:v>74.900000000000006</c:v>
                </c:pt>
                <c:pt idx="2">
                  <c:v>72.72</c:v>
                </c:pt>
                <c:pt idx="3">
                  <c:v>72.75</c:v>
                </c:pt>
                <c:pt idx="4">
                  <c:v>71.27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B-4B74-BCEC-EE444ECA7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51.8</c:v>
                </c:pt>
                <c:pt idx="1">
                  <c:v>227.89</c:v>
                </c:pt>
                <c:pt idx="2">
                  <c:v>237.56</c:v>
                </c:pt>
                <c:pt idx="3">
                  <c:v>145.07</c:v>
                </c:pt>
                <c:pt idx="4">
                  <c:v>125.95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0-4F17-87EF-BA61A67B4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72.11</c:v>
                </c:pt>
                <c:pt idx="1">
                  <c:v>74.05</c:v>
                </c:pt>
                <c:pt idx="2">
                  <c:v>73.25</c:v>
                </c:pt>
                <c:pt idx="3">
                  <c:v>75.06</c:v>
                </c:pt>
                <c:pt idx="4">
                  <c:v>73.22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0-4F17-87EF-BA61A67B4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7-4706-A943-F2ABEB5AA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7-4706-A943-F2ABEB5AA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7-43C9-B45C-106E1A0D5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7-43C9-B45C-106E1A0D5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7-4D8D-B8D2-5A59320A7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7-4D8D-B8D2-5A59320A7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B-4B55-9069-A80D459BA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B-4B55-9069-A80D459BA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C-4736-A6E8-22D2B0CC3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1595.62</c:v>
                </c:pt>
                <c:pt idx="1">
                  <c:v>1302.33</c:v>
                </c:pt>
                <c:pt idx="2">
                  <c:v>1274.21</c:v>
                </c:pt>
                <c:pt idx="3">
                  <c:v>1183.92</c:v>
                </c:pt>
                <c:pt idx="4">
                  <c:v>1128.72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C-4736-A6E8-22D2B0CC3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33.65</c:v>
                </c:pt>
                <c:pt idx="1">
                  <c:v>59.31</c:v>
                </c:pt>
                <c:pt idx="2">
                  <c:v>186.29</c:v>
                </c:pt>
                <c:pt idx="3">
                  <c:v>148.94999999999999</c:v>
                </c:pt>
                <c:pt idx="4">
                  <c:v>125.42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9-49E9-80DC-B3CF528CF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37.92</c:v>
                </c:pt>
                <c:pt idx="1">
                  <c:v>40.89</c:v>
                </c:pt>
                <c:pt idx="2">
                  <c:v>41.25</c:v>
                </c:pt>
                <c:pt idx="3">
                  <c:v>42.5</c:v>
                </c:pt>
                <c:pt idx="4">
                  <c:v>41.84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9-49E9-80DC-B3CF528CF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907.86</c:v>
                </c:pt>
                <c:pt idx="1">
                  <c:v>584.49</c:v>
                </c:pt>
                <c:pt idx="2">
                  <c:v>176.94</c:v>
                </c:pt>
                <c:pt idx="3">
                  <c:v>218.74</c:v>
                </c:pt>
                <c:pt idx="4">
                  <c:v>251.58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5-4AD7-9421-50F13EF06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423.18</c:v>
                </c:pt>
                <c:pt idx="1">
                  <c:v>383.2</c:v>
                </c:pt>
                <c:pt idx="2">
                  <c:v>383.25</c:v>
                </c:pt>
                <c:pt idx="3">
                  <c:v>377.72</c:v>
                </c:pt>
                <c:pt idx="4">
                  <c:v>390.47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5-4AD7-9421-50F13EF06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N55" zoomScaleNormal="100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2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2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5" t="str">
        <f>データ!H6</f>
        <v>福島県　葛尾村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72" t="s">
        <v>1</v>
      </c>
      <c r="C7" s="72"/>
      <c r="D7" s="72"/>
      <c r="E7" s="72"/>
      <c r="F7" s="72"/>
      <c r="G7" s="72"/>
      <c r="H7" s="72"/>
      <c r="I7" s="72" t="s">
        <v>2</v>
      </c>
      <c r="J7" s="72"/>
      <c r="K7" s="72"/>
      <c r="L7" s="72"/>
      <c r="M7" s="72"/>
      <c r="N7" s="72"/>
      <c r="O7" s="72"/>
      <c r="P7" s="72" t="s">
        <v>3</v>
      </c>
      <c r="Q7" s="72"/>
      <c r="R7" s="72"/>
      <c r="S7" s="72"/>
      <c r="T7" s="72"/>
      <c r="U7" s="72"/>
      <c r="V7" s="72"/>
      <c r="W7" s="72" t="s">
        <v>4</v>
      </c>
      <c r="X7" s="72"/>
      <c r="Y7" s="72"/>
      <c r="Z7" s="72"/>
      <c r="AA7" s="72"/>
      <c r="AB7" s="72"/>
      <c r="AC7" s="72"/>
      <c r="AD7" s="72" t="s">
        <v>5</v>
      </c>
      <c r="AE7" s="72"/>
      <c r="AF7" s="72"/>
      <c r="AG7" s="72"/>
      <c r="AH7" s="72"/>
      <c r="AI7" s="72"/>
      <c r="AJ7" s="72"/>
      <c r="AK7" s="2"/>
      <c r="AL7" s="72" t="s">
        <v>6</v>
      </c>
      <c r="AM7" s="72"/>
      <c r="AN7" s="72"/>
      <c r="AO7" s="72"/>
      <c r="AP7" s="72"/>
      <c r="AQ7" s="72"/>
      <c r="AR7" s="72"/>
      <c r="AS7" s="72"/>
      <c r="AT7" s="72" t="s">
        <v>7</v>
      </c>
      <c r="AU7" s="72"/>
      <c r="AV7" s="72"/>
      <c r="AW7" s="72"/>
      <c r="AX7" s="72"/>
      <c r="AY7" s="72"/>
      <c r="AZ7" s="72"/>
      <c r="BA7" s="72"/>
      <c r="BB7" s="72" t="s">
        <v>8</v>
      </c>
      <c r="BC7" s="72"/>
      <c r="BD7" s="72"/>
      <c r="BE7" s="72"/>
      <c r="BF7" s="72"/>
      <c r="BG7" s="72"/>
      <c r="BH7" s="72"/>
      <c r="BI7" s="7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73" t="str">
        <f>データ!$I$6</f>
        <v>法非適用</v>
      </c>
      <c r="C8" s="73"/>
      <c r="D8" s="73"/>
      <c r="E8" s="73"/>
      <c r="F8" s="73"/>
      <c r="G8" s="73"/>
      <c r="H8" s="73"/>
      <c r="I8" s="73" t="str">
        <f>データ!$J$6</f>
        <v>水道事業</v>
      </c>
      <c r="J8" s="73"/>
      <c r="K8" s="73"/>
      <c r="L8" s="73"/>
      <c r="M8" s="73"/>
      <c r="N8" s="73"/>
      <c r="O8" s="73"/>
      <c r="P8" s="73" t="str">
        <f>データ!$K$6</f>
        <v>簡易水道事業</v>
      </c>
      <c r="Q8" s="73"/>
      <c r="R8" s="73"/>
      <c r="S8" s="73"/>
      <c r="T8" s="73"/>
      <c r="U8" s="73"/>
      <c r="V8" s="73"/>
      <c r="W8" s="73" t="str">
        <f>データ!$L$6</f>
        <v>D4</v>
      </c>
      <c r="X8" s="73"/>
      <c r="Y8" s="73"/>
      <c r="Z8" s="73"/>
      <c r="AA8" s="73"/>
      <c r="AB8" s="73"/>
      <c r="AC8" s="73"/>
      <c r="AD8" s="73" t="str">
        <f>データ!$M$6</f>
        <v>非設置</v>
      </c>
      <c r="AE8" s="73"/>
      <c r="AF8" s="73"/>
      <c r="AG8" s="73"/>
      <c r="AH8" s="73"/>
      <c r="AI8" s="73"/>
      <c r="AJ8" s="73"/>
      <c r="AK8" s="2"/>
      <c r="AL8" s="67">
        <f>データ!$R$6</f>
        <v>1373</v>
      </c>
      <c r="AM8" s="67"/>
      <c r="AN8" s="67"/>
      <c r="AO8" s="67"/>
      <c r="AP8" s="67"/>
      <c r="AQ8" s="67"/>
      <c r="AR8" s="67"/>
      <c r="AS8" s="67"/>
      <c r="AT8" s="66">
        <f>データ!$S$6</f>
        <v>84.37</v>
      </c>
      <c r="AU8" s="66"/>
      <c r="AV8" s="66"/>
      <c r="AW8" s="66"/>
      <c r="AX8" s="66"/>
      <c r="AY8" s="66"/>
      <c r="AZ8" s="66"/>
      <c r="BA8" s="66"/>
      <c r="BB8" s="66">
        <f>データ!$T$6</f>
        <v>16.27</v>
      </c>
      <c r="BC8" s="66"/>
      <c r="BD8" s="66"/>
      <c r="BE8" s="66"/>
      <c r="BF8" s="66"/>
      <c r="BG8" s="66"/>
      <c r="BH8" s="66"/>
      <c r="BI8" s="66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72" t="s">
        <v>12</v>
      </c>
      <c r="C9" s="72"/>
      <c r="D9" s="72"/>
      <c r="E9" s="72"/>
      <c r="F9" s="72"/>
      <c r="G9" s="72"/>
      <c r="H9" s="72"/>
      <c r="I9" s="72" t="s">
        <v>13</v>
      </c>
      <c r="J9" s="72"/>
      <c r="K9" s="72"/>
      <c r="L9" s="72"/>
      <c r="M9" s="72"/>
      <c r="N9" s="72"/>
      <c r="O9" s="72"/>
      <c r="P9" s="72" t="s">
        <v>14</v>
      </c>
      <c r="Q9" s="72"/>
      <c r="R9" s="72"/>
      <c r="S9" s="72"/>
      <c r="T9" s="72"/>
      <c r="U9" s="72"/>
      <c r="V9" s="72"/>
      <c r="W9" s="72" t="s">
        <v>15</v>
      </c>
      <c r="X9" s="72"/>
      <c r="Y9" s="72"/>
      <c r="Z9" s="72"/>
      <c r="AA9" s="72"/>
      <c r="AB9" s="72"/>
      <c r="AC9" s="72"/>
      <c r="AD9" s="2"/>
      <c r="AE9" s="2"/>
      <c r="AF9" s="2"/>
      <c r="AG9" s="2"/>
      <c r="AH9" s="3"/>
      <c r="AI9" s="2"/>
      <c r="AJ9" s="2"/>
      <c r="AK9" s="2"/>
      <c r="AL9" s="72" t="s">
        <v>16</v>
      </c>
      <c r="AM9" s="72"/>
      <c r="AN9" s="72"/>
      <c r="AO9" s="72"/>
      <c r="AP9" s="72"/>
      <c r="AQ9" s="72"/>
      <c r="AR9" s="72"/>
      <c r="AS9" s="72"/>
      <c r="AT9" s="72" t="s">
        <v>17</v>
      </c>
      <c r="AU9" s="72"/>
      <c r="AV9" s="72"/>
      <c r="AW9" s="72"/>
      <c r="AX9" s="72"/>
      <c r="AY9" s="72"/>
      <c r="AZ9" s="72"/>
      <c r="BA9" s="72"/>
      <c r="BB9" s="72" t="s">
        <v>18</v>
      </c>
      <c r="BC9" s="72"/>
      <c r="BD9" s="72"/>
      <c r="BE9" s="72"/>
      <c r="BF9" s="72"/>
      <c r="BG9" s="72"/>
      <c r="BH9" s="72"/>
      <c r="BI9" s="72"/>
      <c r="BJ9" s="3"/>
      <c r="BK9" s="3"/>
      <c r="BL9" s="64" t="s">
        <v>19</v>
      </c>
      <c r="BM9" s="65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66" t="str">
        <f>データ!$N$6</f>
        <v>-</v>
      </c>
      <c r="C10" s="66"/>
      <c r="D10" s="66"/>
      <c r="E10" s="66"/>
      <c r="F10" s="66"/>
      <c r="G10" s="66"/>
      <c r="H10" s="66"/>
      <c r="I10" s="66" t="str">
        <f>データ!$O$6</f>
        <v>該当数値なし</v>
      </c>
      <c r="J10" s="66"/>
      <c r="K10" s="66"/>
      <c r="L10" s="66"/>
      <c r="M10" s="66"/>
      <c r="N10" s="66"/>
      <c r="O10" s="66"/>
      <c r="P10" s="66">
        <f>データ!$P$6</f>
        <v>10.56</v>
      </c>
      <c r="Q10" s="66"/>
      <c r="R10" s="66"/>
      <c r="S10" s="66"/>
      <c r="T10" s="66"/>
      <c r="U10" s="66"/>
      <c r="V10" s="66"/>
      <c r="W10" s="67">
        <f>データ!$Q$6</f>
        <v>3410</v>
      </c>
      <c r="X10" s="67"/>
      <c r="Y10" s="67"/>
      <c r="Z10" s="67"/>
      <c r="AA10" s="67"/>
      <c r="AB10" s="67"/>
      <c r="AC10" s="67"/>
      <c r="AD10" s="2"/>
      <c r="AE10" s="2"/>
      <c r="AF10" s="2"/>
      <c r="AG10" s="2"/>
      <c r="AH10" s="2"/>
      <c r="AI10" s="2"/>
      <c r="AJ10" s="2"/>
      <c r="AK10" s="2"/>
      <c r="AL10" s="67">
        <f>データ!$U$6</f>
        <v>144</v>
      </c>
      <c r="AM10" s="67"/>
      <c r="AN10" s="67"/>
      <c r="AO10" s="67"/>
      <c r="AP10" s="67"/>
      <c r="AQ10" s="67"/>
      <c r="AR10" s="67"/>
      <c r="AS10" s="67"/>
      <c r="AT10" s="66">
        <f>データ!$V$6</f>
        <v>1.32</v>
      </c>
      <c r="AU10" s="66"/>
      <c r="AV10" s="66"/>
      <c r="AW10" s="66"/>
      <c r="AX10" s="66"/>
      <c r="AY10" s="66"/>
      <c r="AZ10" s="66"/>
      <c r="BA10" s="66"/>
      <c r="BB10" s="66">
        <f>データ!$W$6</f>
        <v>109.09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21</v>
      </c>
      <c r="BM10" s="69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0" t="s">
        <v>115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2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2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3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5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0" t="s">
        <v>116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2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2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2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2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3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5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0" t="s">
        <v>117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2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2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2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2">
      <c r="C83" s="26"/>
    </row>
    <row r="84" spans="1:78" hidden="1" x14ac:dyDescent="0.2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2">
      <c r="B85" s="27"/>
      <c r="C85" s="27"/>
      <c r="D85" s="27"/>
      <c r="E85" s="27" t="str">
        <f>データ!AH6</f>
        <v>【78.36】</v>
      </c>
      <c r="F85" s="27" t="s">
        <v>41</v>
      </c>
      <c r="G85" s="27" t="s">
        <v>41</v>
      </c>
      <c r="H85" s="27" t="str">
        <f>データ!BO6</f>
        <v>【949.15】</v>
      </c>
      <c r="I85" s="27" t="str">
        <f>データ!BZ6</f>
        <v>【55.87】</v>
      </c>
      <c r="J85" s="27" t="str">
        <f>データ!CK6</f>
        <v>【288.19】</v>
      </c>
      <c r="K85" s="27" t="str">
        <f>データ!CV6</f>
        <v>【56.31】</v>
      </c>
      <c r="L85" s="27" t="str">
        <f>データ!DG6</f>
        <v>【71.88】</v>
      </c>
      <c r="M85" s="27" t="s">
        <v>42</v>
      </c>
      <c r="N85" s="27" t="s">
        <v>42</v>
      </c>
      <c r="O85" s="27" t="str">
        <f>データ!EN6</f>
        <v>【0.80】</v>
      </c>
    </row>
  </sheetData>
  <sheetProtection algorithmName="SHA-512" hashValue="tYnSslXjby4gXcB+oOMBITuafBomA5kUOoIHk+NYkueuk1jL313N52HiV9YDOKNeCN+M4ho+1T1g2qHam56+SA==" saltValue="qX7UJomCWTCvYTBSeH0JpQ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2">
      <c r="A2" s="29" t="s">
        <v>44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2">
      <c r="A3" s="29" t="s">
        <v>45</v>
      </c>
      <c r="B3" s="30" t="s">
        <v>46</v>
      </c>
      <c r="C3" s="30" t="s">
        <v>47</v>
      </c>
      <c r="D3" s="30" t="s">
        <v>48</v>
      </c>
      <c r="E3" s="30" t="s">
        <v>49</v>
      </c>
      <c r="F3" s="30" t="s">
        <v>50</v>
      </c>
      <c r="G3" s="30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83" t="s">
        <v>53</v>
      </c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 t="s">
        <v>54</v>
      </c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</row>
    <row r="4" spans="1:144" x14ac:dyDescent="0.2">
      <c r="A4" s="29" t="s">
        <v>55</v>
      </c>
      <c r="B4" s="31"/>
      <c r="C4" s="31"/>
      <c r="D4" s="31"/>
      <c r="E4" s="31"/>
      <c r="F4" s="31"/>
      <c r="G4" s="31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6" t="s">
        <v>56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 t="s">
        <v>57</v>
      </c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 t="s">
        <v>58</v>
      </c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 t="s">
        <v>59</v>
      </c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 t="s">
        <v>60</v>
      </c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 t="s">
        <v>61</v>
      </c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 t="s">
        <v>62</v>
      </c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 t="s">
        <v>63</v>
      </c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 t="s">
        <v>64</v>
      </c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 t="s">
        <v>65</v>
      </c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 t="s">
        <v>66</v>
      </c>
      <c r="EE4" s="76"/>
      <c r="EF4" s="76"/>
      <c r="EG4" s="76"/>
      <c r="EH4" s="76"/>
      <c r="EI4" s="76"/>
      <c r="EJ4" s="76"/>
      <c r="EK4" s="76"/>
      <c r="EL4" s="76"/>
      <c r="EM4" s="76"/>
      <c r="EN4" s="76"/>
    </row>
    <row r="5" spans="1:144" x14ac:dyDescent="0.2">
      <c r="A5" s="29" t="s">
        <v>67</v>
      </c>
      <c r="B5" s="32"/>
      <c r="C5" s="32"/>
      <c r="D5" s="32"/>
      <c r="E5" s="32"/>
      <c r="F5" s="32"/>
      <c r="G5" s="32"/>
      <c r="H5" s="33" t="s">
        <v>68</v>
      </c>
      <c r="I5" s="33" t="s">
        <v>69</v>
      </c>
      <c r="J5" s="33" t="s">
        <v>70</v>
      </c>
      <c r="K5" s="33" t="s">
        <v>71</v>
      </c>
      <c r="L5" s="33" t="s">
        <v>72</v>
      </c>
      <c r="M5" s="33" t="s">
        <v>73</v>
      </c>
      <c r="N5" s="33" t="s">
        <v>74</v>
      </c>
      <c r="O5" s="33" t="s">
        <v>75</v>
      </c>
      <c r="P5" s="33" t="s">
        <v>76</v>
      </c>
      <c r="Q5" s="33" t="s">
        <v>77</v>
      </c>
      <c r="R5" s="33" t="s">
        <v>78</v>
      </c>
      <c r="S5" s="33" t="s">
        <v>79</v>
      </c>
      <c r="T5" s="33" t="s">
        <v>80</v>
      </c>
      <c r="U5" s="33" t="s">
        <v>81</v>
      </c>
      <c r="V5" s="33" t="s">
        <v>82</v>
      </c>
      <c r="W5" s="33" t="s">
        <v>83</v>
      </c>
      <c r="X5" s="33" t="s">
        <v>84</v>
      </c>
      <c r="Y5" s="33" t="s">
        <v>85</v>
      </c>
      <c r="Z5" s="33" t="s">
        <v>86</v>
      </c>
      <c r="AA5" s="33" t="s">
        <v>87</v>
      </c>
      <c r="AB5" s="33" t="s">
        <v>88</v>
      </c>
      <c r="AC5" s="33" t="s">
        <v>89</v>
      </c>
      <c r="AD5" s="33" t="s">
        <v>90</v>
      </c>
      <c r="AE5" s="33" t="s">
        <v>91</v>
      </c>
      <c r="AF5" s="33" t="s">
        <v>92</v>
      </c>
      <c r="AG5" s="33" t="s">
        <v>93</v>
      </c>
      <c r="AH5" s="33" t="s">
        <v>29</v>
      </c>
      <c r="AI5" s="33" t="s">
        <v>84</v>
      </c>
      <c r="AJ5" s="33" t="s">
        <v>85</v>
      </c>
      <c r="AK5" s="33" t="s">
        <v>86</v>
      </c>
      <c r="AL5" s="33" t="s">
        <v>87</v>
      </c>
      <c r="AM5" s="33" t="s">
        <v>88</v>
      </c>
      <c r="AN5" s="33" t="s">
        <v>89</v>
      </c>
      <c r="AO5" s="33" t="s">
        <v>90</v>
      </c>
      <c r="AP5" s="33" t="s">
        <v>91</v>
      </c>
      <c r="AQ5" s="33" t="s">
        <v>92</v>
      </c>
      <c r="AR5" s="33" t="s">
        <v>93</v>
      </c>
      <c r="AS5" s="33" t="s">
        <v>94</v>
      </c>
      <c r="AT5" s="33" t="s">
        <v>84</v>
      </c>
      <c r="AU5" s="33" t="s">
        <v>85</v>
      </c>
      <c r="AV5" s="33" t="s">
        <v>86</v>
      </c>
      <c r="AW5" s="33" t="s">
        <v>87</v>
      </c>
      <c r="AX5" s="33" t="s">
        <v>88</v>
      </c>
      <c r="AY5" s="33" t="s">
        <v>89</v>
      </c>
      <c r="AZ5" s="33" t="s">
        <v>90</v>
      </c>
      <c r="BA5" s="33" t="s">
        <v>91</v>
      </c>
      <c r="BB5" s="33" t="s">
        <v>92</v>
      </c>
      <c r="BC5" s="33" t="s">
        <v>93</v>
      </c>
      <c r="BD5" s="33" t="s">
        <v>94</v>
      </c>
      <c r="BE5" s="33" t="s">
        <v>84</v>
      </c>
      <c r="BF5" s="33" t="s">
        <v>85</v>
      </c>
      <c r="BG5" s="33" t="s">
        <v>86</v>
      </c>
      <c r="BH5" s="33" t="s">
        <v>87</v>
      </c>
      <c r="BI5" s="33" t="s">
        <v>88</v>
      </c>
      <c r="BJ5" s="33" t="s">
        <v>89</v>
      </c>
      <c r="BK5" s="33" t="s">
        <v>90</v>
      </c>
      <c r="BL5" s="33" t="s">
        <v>91</v>
      </c>
      <c r="BM5" s="33" t="s">
        <v>92</v>
      </c>
      <c r="BN5" s="33" t="s">
        <v>93</v>
      </c>
      <c r="BO5" s="33" t="s">
        <v>94</v>
      </c>
      <c r="BP5" s="33" t="s">
        <v>84</v>
      </c>
      <c r="BQ5" s="33" t="s">
        <v>85</v>
      </c>
      <c r="BR5" s="33" t="s">
        <v>86</v>
      </c>
      <c r="BS5" s="33" t="s">
        <v>87</v>
      </c>
      <c r="BT5" s="33" t="s">
        <v>88</v>
      </c>
      <c r="BU5" s="33" t="s">
        <v>89</v>
      </c>
      <c r="BV5" s="33" t="s">
        <v>90</v>
      </c>
      <c r="BW5" s="33" t="s">
        <v>91</v>
      </c>
      <c r="BX5" s="33" t="s">
        <v>92</v>
      </c>
      <c r="BY5" s="33" t="s">
        <v>93</v>
      </c>
      <c r="BZ5" s="33" t="s">
        <v>94</v>
      </c>
      <c r="CA5" s="33" t="s">
        <v>84</v>
      </c>
      <c r="CB5" s="33" t="s">
        <v>85</v>
      </c>
      <c r="CC5" s="33" t="s">
        <v>86</v>
      </c>
      <c r="CD5" s="33" t="s">
        <v>87</v>
      </c>
      <c r="CE5" s="33" t="s">
        <v>88</v>
      </c>
      <c r="CF5" s="33" t="s">
        <v>89</v>
      </c>
      <c r="CG5" s="33" t="s">
        <v>90</v>
      </c>
      <c r="CH5" s="33" t="s">
        <v>91</v>
      </c>
      <c r="CI5" s="33" t="s">
        <v>92</v>
      </c>
      <c r="CJ5" s="33" t="s">
        <v>93</v>
      </c>
      <c r="CK5" s="33" t="s">
        <v>94</v>
      </c>
      <c r="CL5" s="33" t="s">
        <v>84</v>
      </c>
      <c r="CM5" s="33" t="s">
        <v>85</v>
      </c>
      <c r="CN5" s="33" t="s">
        <v>86</v>
      </c>
      <c r="CO5" s="33" t="s">
        <v>87</v>
      </c>
      <c r="CP5" s="33" t="s">
        <v>88</v>
      </c>
      <c r="CQ5" s="33" t="s">
        <v>89</v>
      </c>
      <c r="CR5" s="33" t="s">
        <v>90</v>
      </c>
      <c r="CS5" s="33" t="s">
        <v>91</v>
      </c>
      <c r="CT5" s="33" t="s">
        <v>92</v>
      </c>
      <c r="CU5" s="33" t="s">
        <v>93</v>
      </c>
      <c r="CV5" s="33" t="s">
        <v>94</v>
      </c>
      <c r="CW5" s="33" t="s">
        <v>84</v>
      </c>
      <c r="CX5" s="33" t="s">
        <v>85</v>
      </c>
      <c r="CY5" s="33" t="s">
        <v>86</v>
      </c>
      <c r="CZ5" s="33" t="s">
        <v>87</v>
      </c>
      <c r="DA5" s="33" t="s">
        <v>88</v>
      </c>
      <c r="DB5" s="33" t="s">
        <v>89</v>
      </c>
      <c r="DC5" s="33" t="s">
        <v>90</v>
      </c>
      <c r="DD5" s="33" t="s">
        <v>91</v>
      </c>
      <c r="DE5" s="33" t="s">
        <v>92</v>
      </c>
      <c r="DF5" s="33" t="s">
        <v>93</v>
      </c>
      <c r="DG5" s="33" t="s">
        <v>94</v>
      </c>
      <c r="DH5" s="33" t="s">
        <v>84</v>
      </c>
      <c r="DI5" s="33" t="s">
        <v>85</v>
      </c>
      <c r="DJ5" s="33" t="s">
        <v>86</v>
      </c>
      <c r="DK5" s="33" t="s">
        <v>87</v>
      </c>
      <c r="DL5" s="33" t="s">
        <v>88</v>
      </c>
      <c r="DM5" s="33" t="s">
        <v>89</v>
      </c>
      <c r="DN5" s="33" t="s">
        <v>90</v>
      </c>
      <c r="DO5" s="33" t="s">
        <v>91</v>
      </c>
      <c r="DP5" s="33" t="s">
        <v>92</v>
      </c>
      <c r="DQ5" s="33" t="s">
        <v>93</v>
      </c>
      <c r="DR5" s="33" t="s">
        <v>94</v>
      </c>
      <c r="DS5" s="33" t="s">
        <v>84</v>
      </c>
      <c r="DT5" s="33" t="s">
        <v>85</v>
      </c>
      <c r="DU5" s="33" t="s">
        <v>86</v>
      </c>
      <c r="DV5" s="33" t="s">
        <v>87</v>
      </c>
      <c r="DW5" s="33" t="s">
        <v>88</v>
      </c>
      <c r="DX5" s="33" t="s">
        <v>89</v>
      </c>
      <c r="DY5" s="33" t="s">
        <v>90</v>
      </c>
      <c r="DZ5" s="33" t="s">
        <v>91</v>
      </c>
      <c r="EA5" s="33" t="s">
        <v>92</v>
      </c>
      <c r="EB5" s="33" t="s">
        <v>93</v>
      </c>
      <c r="EC5" s="33" t="s">
        <v>94</v>
      </c>
      <c r="ED5" s="33" t="s">
        <v>84</v>
      </c>
      <c r="EE5" s="33" t="s">
        <v>85</v>
      </c>
      <c r="EF5" s="33" t="s">
        <v>86</v>
      </c>
      <c r="EG5" s="33" t="s">
        <v>87</v>
      </c>
      <c r="EH5" s="33" t="s">
        <v>88</v>
      </c>
      <c r="EI5" s="33" t="s">
        <v>89</v>
      </c>
      <c r="EJ5" s="33" t="s">
        <v>90</v>
      </c>
      <c r="EK5" s="33" t="s">
        <v>91</v>
      </c>
      <c r="EL5" s="33" t="s">
        <v>92</v>
      </c>
      <c r="EM5" s="33" t="s">
        <v>93</v>
      </c>
      <c r="EN5" s="33" t="s">
        <v>94</v>
      </c>
    </row>
    <row r="6" spans="1:144" s="37" customFormat="1" x14ac:dyDescent="0.2">
      <c r="A6" s="29" t="s">
        <v>95</v>
      </c>
      <c r="B6" s="34">
        <f>B7</f>
        <v>2020</v>
      </c>
      <c r="C6" s="34">
        <f t="shared" ref="C6:W6" si="3">C7</f>
        <v>75485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福島県　葛尾村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D4</v>
      </c>
      <c r="M6" s="34" t="str">
        <f t="shared" si="3"/>
        <v>非設置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10.56</v>
      </c>
      <c r="Q6" s="35">
        <f t="shared" si="3"/>
        <v>3410</v>
      </c>
      <c r="R6" s="35">
        <f t="shared" si="3"/>
        <v>1373</v>
      </c>
      <c r="S6" s="35">
        <f t="shared" si="3"/>
        <v>84.37</v>
      </c>
      <c r="T6" s="35">
        <f t="shared" si="3"/>
        <v>16.27</v>
      </c>
      <c r="U6" s="35">
        <f t="shared" si="3"/>
        <v>144</v>
      </c>
      <c r="V6" s="35">
        <f t="shared" si="3"/>
        <v>1.32</v>
      </c>
      <c r="W6" s="35">
        <f t="shared" si="3"/>
        <v>109.09</v>
      </c>
      <c r="X6" s="36">
        <f>IF(X7="",NA(),X7)</f>
        <v>51.8</v>
      </c>
      <c r="Y6" s="36">
        <f t="shared" ref="Y6:AG6" si="4">IF(Y7="",NA(),Y7)</f>
        <v>227.89</v>
      </c>
      <c r="Z6" s="36">
        <f t="shared" si="4"/>
        <v>237.56</v>
      </c>
      <c r="AA6" s="36">
        <f t="shared" si="4"/>
        <v>145.07</v>
      </c>
      <c r="AB6" s="36">
        <f t="shared" si="4"/>
        <v>125.95</v>
      </c>
      <c r="AC6" s="36">
        <f t="shared" si="4"/>
        <v>72.11</v>
      </c>
      <c r="AD6" s="36">
        <f t="shared" si="4"/>
        <v>74.05</v>
      </c>
      <c r="AE6" s="36">
        <f t="shared" si="4"/>
        <v>73.25</v>
      </c>
      <c r="AF6" s="36">
        <f t="shared" si="4"/>
        <v>75.06</v>
      </c>
      <c r="AG6" s="36">
        <f t="shared" si="4"/>
        <v>73.22</v>
      </c>
      <c r="AH6" s="35" t="str">
        <f>IF(AH7="","",IF(AH7="-","【-】","【"&amp;SUBSTITUTE(TEXT(AH7,"#,##0.00"),"-","△")&amp;"】"))</f>
        <v>【78.36】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5">
        <f>IF(BE7="",NA(),BE7)</f>
        <v>0</v>
      </c>
      <c r="BF6" s="35">
        <f t="shared" ref="BF6:BN6" si="7">IF(BF7="",NA(),BF7)</f>
        <v>0</v>
      </c>
      <c r="BG6" s="35">
        <f t="shared" si="7"/>
        <v>0</v>
      </c>
      <c r="BH6" s="35">
        <f t="shared" si="7"/>
        <v>0</v>
      </c>
      <c r="BI6" s="35">
        <f t="shared" si="7"/>
        <v>0</v>
      </c>
      <c r="BJ6" s="36">
        <f t="shared" si="7"/>
        <v>1595.62</v>
      </c>
      <c r="BK6" s="36">
        <f t="shared" si="7"/>
        <v>1302.33</v>
      </c>
      <c r="BL6" s="36">
        <f t="shared" si="7"/>
        <v>1274.21</v>
      </c>
      <c r="BM6" s="36">
        <f t="shared" si="7"/>
        <v>1183.92</v>
      </c>
      <c r="BN6" s="36">
        <f t="shared" si="7"/>
        <v>1128.72</v>
      </c>
      <c r="BO6" s="35" t="str">
        <f>IF(BO7="","",IF(BO7="-","【-】","【"&amp;SUBSTITUTE(TEXT(BO7,"#,##0.00"),"-","△")&amp;"】"))</f>
        <v>【949.15】</v>
      </c>
      <c r="BP6" s="36">
        <f>IF(BP7="",NA(),BP7)</f>
        <v>33.65</v>
      </c>
      <c r="BQ6" s="36">
        <f t="shared" ref="BQ6:BY6" si="8">IF(BQ7="",NA(),BQ7)</f>
        <v>59.31</v>
      </c>
      <c r="BR6" s="36">
        <f t="shared" si="8"/>
        <v>186.29</v>
      </c>
      <c r="BS6" s="36">
        <f t="shared" si="8"/>
        <v>148.94999999999999</v>
      </c>
      <c r="BT6" s="36">
        <f t="shared" si="8"/>
        <v>125.42</v>
      </c>
      <c r="BU6" s="36">
        <f t="shared" si="8"/>
        <v>37.92</v>
      </c>
      <c r="BV6" s="36">
        <f t="shared" si="8"/>
        <v>40.89</v>
      </c>
      <c r="BW6" s="36">
        <f t="shared" si="8"/>
        <v>41.25</v>
      </c>
      <c r="BX6" s="36">
        <f t="shared" si="8"/>
        <v>42.5</v>
      </c>
      <c r="BY6" s="36">
        <f t="shared" si="8"/>
        <v>41.84</v>
      </c>
      <c r="BZ6" s="35" t="str">
        <f>IF(BZ7="","",IF(BZ7="-","【-】","【"&amp;SUBSTITUTE(TEXT(BZ7,"#,##0.00"),"-","△")&amp;"】"))</f>
        <v>【55.87】</v>
      </c>
      <c r="CA6" s="36">
        <f>IF(CA7="",NA(),CA7)</f>
        <v>907.86</v>
      </c>
      <c r="CB6" s="36">
        <f t="shared" ref="CB6:CJ6" si="9">IF(CB7="",NA(),CB7)</f>
        <v>584.49</v>
      </c>
      <c r="CC6" s="36">
        <f t="shared" si="9"/>
        <v>176.94</v>
      </c>
      <c r="CD6" s="36">
        <f t="shared" si="9"/>
        <v>218.74</v>
      </c>
      <c r="CE6" s="36">
        <f t="shared" si="9"/>
        <v>251.58</v>
      </c>
      <c r="CF6" s="36">
        <f t="shared" si="9"/>
        <v>423.18</v>
      </c>
      <c r="CG6" s="36">
        <f t="shared" si="9"/>
        <v>383.2</v>
      </c>
      <c r="CH6" s="36">
        <f t="shared" si="9"/>
        <v>383.25</v>
      </c>
      <c r="CI6" s="36">
        <f t="shared" si="9"/>
        <v>377.72</v>
      </c>
      <c r="CJ6" s="36">
        <f t="shared" si="9"/>
        <v>390.47</v>
      </c>
      <c r="CK6" s="35" t="str">
        <f>IF(CK7="","",IF(CK7="-","【-】","【"&amp;SUBSTITUTE(TEXT(CK7,"#,##0.00"),"-","△")&amp;"】"))</f>
        <v>【288.19】</v>
      </c>
      <c r="CL6" s="36">
        <f>IF(CL7="",NA(),CL7)</f>
        <v>36.47</v>
      </c>
      <c r="CM6" s="36">
        <f t="shared" ref="CM6:CU6" si="10">IF(CM7="",NA(),CM7)</f>
        <v>41.6</v>
      </c>
      <c r="CN6" s="36">
        <f t="shared" si="10"/>
        <v>55.45</v>
      </c>
      <c r="CO6" s="36">
        <f t="shared" si="10"/>
        <v>50.45</v>
      </c>
      <c r="CP6" s="36">
        <f t="shared" si="10"/>
        <v>54.69</v>
      </c>
      <c r="CQ6" s="36">
        <f t="shared" si="10"/>
        <v>46.9</v>
      </c>
      <c r="CR6" s="36">
        <f t="shared" si="10"/>
        <v>47.95</v>
      </c>
      <c r="CS6" s="36">
        <f t="shared" si="10"/>
        <v>48.26</v>
      </c>
      <c r="CT6" s="36">
        <f t="shared" si="10"/>
        <v>48.01</v>
      </c>
      <c r="CU6" s="36">
        <f t="shared" si="10"/>
        <v>49.08</v>
      </c>
      <c r="CV6" s="35" t="str">
        <f>IF(CV7="","",IF(CV7="-","【-】","【"&amp;SUBSTITUTE(TEXT(CV7,"#,##0.00"),"-","△")&amp;"】"))</f>
        <v>【56.31】</v>
      </c>
      <c r="CW6" s="36">
        <f>IF(CW7="",NA(),CW7)</f>
        <v>42.78</v>
      </c>
      <c r="CX6" s="36">
        <f t="shared" ref="CX6:DF6" si="11">IF(CX7="",NA(),CX7)</f>
        <v>54.57</v>
      </c>
      <c r="CY6" s="36">
        <f t="shared" si="11"/>
        <v>89.67</v>
      </c>
      <c r="CZ6" s="36">
        <f t="shared" si="11"/>
        <v>93.96</v>
      </c>
      <c r="DA6" s="36">
        <f t="shared" si="11"/>
        <v>92.49</v>
      </c>
      <c r="DB6" s="36">
        <f t="shared" si="11"/>
        <v>74.63</v>
      </c>
      <c r="DC6" s="36">
        <f t="shared" si="11"/>
        <v>74.900000000000006</v>
      </c>
      <c r="DD6" s="36">
        <f t="shared" si="11"/>
        <v>72.72</v>
      </c>
      <c r="DE6" s="36">
        <f t="shared" si="11"/>
        <v>72.75</v>
      </c>
      <c r="DF6" s="36">
        <f t="shared" si="11"/>
        <v>71.27</v>
      </c>
      <c r="DG6" s="35" t="str">
        <f>IF(DG7="","",IF(DG7="-","【-】","【"&amp;SUBSTITUTE(TEXT(DG7,"#,##0.00"),"-","△")&amp;"】"))</f>
        <v>【71.88】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0.78</v>
      </c>
      <c r="EJ6" s="36">
        <f t="shared" si="14"/>
        <v>0.56999999999999995</v>
      </c>
      <c r="EK6" s="36">
        <f t="shared" si="14"/>
        <v>0.62</v>
      </c>
      <c r="EL6" s="36">
        <f t="shared" si="14"/>
        <v>0.39</v>
      </c>
      <c r="EM6" s="36">
        <f t="shared" si="14"/>
        <v>0.61</v>
      </c>
      <c r="EN6" s="35" t="str">
        <f>IF(EN7="","",IF(EN7="-","【-】","【"&amp;SUBSTITUTE(TEXT(EN7,"#,##0.00"),"-","△")&amp;"】"))</f>
        <v>【0.80】</v>
      </c>
    </row>
    <row r="7" spans="1:144" s="37" customFormat="1" x14ac:dyDescent="0.2">
      <c r="A7" s="29"/>
      <c r="B7" s="38">
        <v>2020</v>
      </c>
      <c r="C7" s="38">
        <v>75485</v>
      </c>
      <c r="D7" s="38">
        <v>47</v>
      </c>
      <c r="E7" s="38">
        <v>1</v>
      </c>
      <c r="F7" s="38">
        <v>0</v>
      </c>
      <c r="G7" s="38">
        <v>0</v>
      </c>
      <c r="H7" s="38" t="s">
        <v>96</v>
      </c>
      <c r="I7" s="38" t="s">
        <v>97</v>
      </c>
      <c r="J7" s="38" t="s">
        <v>98</v>
      </c>
      <c r="K7" s="38" t="s">
        <v>99</v>
      </c>
      <c r="L7" s="38" t="s">
        <v>100</v>
      </c>
      <c r="M7" s="38" t="s">
        <v>101</v>
      </c>
      <c r="N7" s="39" t="s">
        <v>102</v>
      </c>
      <c r="O7" s="39" t="s">
        <v>103</v>
      </c>
      <c r="P7" s="39">
        <v>10.56</v>
      </c>
      <c r="Q7" s="39">
        <v>3410</v>
      </c>
      <c r="R7" s="39">
        <v>1373</v>
      </c>
      <c r="S7" s="39">
        <v>84.37</v>
      </c>
      <c r="T7" s="39">
        <v>16.27</v>
      </c>
      <c r="U7" s="39">
        <v>144</v>
      </c>
      <c r="V7" s="39">
        <v>1.32</v>
      </c>
      <c r="W7" s="39">
        <v>109.09</v>
      </c>
      <c r="X7" s="39">
        <v>51.8</v>
      </c>
      <c r="Y7" s="39">
        <v>227.89</v>
      </c>
      <c r="Z7" s="39">
        <v>237.56</v>
      </c>
      <c r="AA7" s="39">
        <v>145.07</v>
      </c>
      <c r="AB7" s="39">
        <v>125.95</v>
      </c>
      <c r="AC7" s="39">
        <v>72.11</v>
      </c>
      <c r="AD7" s="39">
        <v>74.05</v>
      </c>
      <c r="AE7" s="39">
        <v>73.25</v>
      </c>
      <c r="AF7" s="39">
        <v>75.06</v>
      </c>
      <c r="AG7" s="39">
        <v>73.22</v>
      </c>
      <c r="AH7" s="39">
        <v>78.36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0</v>
      </c>
      <c r="BF7" s="39">
        <v>0</v>
      </c>
      <c r="BG7" s="39">
        <v>0</v>
      </c>
      <c r="BH7" s="39">
        <v>0</v>
      </c>
      <c r="BI7" s="39">
        <v>0</v>
      </c>
      <c r="BJ7" s="39">
        <v>1595.62</v>
      </c>
      <c r="BK7" s="39">
        <v>1302.33</v>
      </c>
      <c r="BL7" s="39">
        <v>1274.21</v>
      </c>
      <c r="BM7" s="39">
        <v>1183.92</v>
      </c>
      <c r="BN7" s="39">
        <v>1128.72</v>
      </c>
      <c r="BO7" s="39">
        <v>949.15</v>
      </c>
      <c r="BP7" s="39">
        <v>33.65</v>
      </c>
      <c r="BQ7" s="39">
        <v>59.31</v>
      </c>
      <c r="BR7" s="39">
        <v>186.29</v>
      </c>
      <c r="BS7" s="39">
        <v>148.94999999999999</v>
      </c>
      <c r="BT7" s="39">
        <v>125.42</v>
      </c>
      <c r="BU7" s="39">
        <v>37.92</v>
      </c>
      <c r="BV7" s="39">
        <v>40.89</v>
      </c>
      <c r="BW7" s="39">
        <v>41.25</v>
      </c>
      <c r="BX7" s="39">
        <v>42.5</v>
      </c>
      <c r="BY7" s="39">
        <v>41.84</v>
      </c>
      <c r="BZ7" s="39">
        <v>55.87</v>
      </c>
      <c r="CA7" s="39">
        <v>907.86</v>
      </c>
      <c r="CB7" s="39">
        <v>584.49</v>
      </c>
      <c r="CC7" s="39">
        <v>176.94</v>
      </c>
      <c r="CD7" s="39">
        <v>218.74</v>
      </c>
      <c r="CE7" s="39">
        <v>251.58</v>
      </c>
      <c r="CF7" s="39">
        <v>423.18</v>
      </c>
      <c r="CG7" s="39">
        <v>383.2</v>
      </c>
      <c r="CH7" s="39">
        <v>383.25</v>
      </c>
      <c r="CI7" s="39">
        <v>377.72</v>
      </c>
      <c r="CJ7" s="39">
        <v>390.47</v>
      </c>
      <c r="CK7" s="39">
        <v>288.19</v>
      </c>
      <c r="CL7" s="39">
        <v>36.47</v>
      </c>
      <c r="CM7" s="39">
        <v>41.6</v>
      </c>
      <c r="CN7" s="39">
        <v>55.45</v>
      </c>
      <c r="CO7" s="39">
        <v>50.45</v>
      </c>
      <c r="CP7" s="39">
        <v>54.69</v>
      </c>
      <c r="CQ7" s="39">
        <v>46.9</v>
      </c>
      <c r="CR7" s="39">
        <v>47.95</v>
      </c>
      <c r="CS7" s="39">
        <v>48.26</v>
      </c>
      <c r="CT7" s="39">
        <v>48.01</v>
      </c>
      <c r="CU7" s="39">
        <v>49.08</v>
      </c>
      <c r="CV7" s="39">
        <v>56.31</v>
      </c>
      <c r="CW7" s="39">
        <v>42.78</v>
      </c>
      <c r="CX7" s="39">
        <v>54.57</v>
      </c>
      <c r="CY7" s="39">
        <v>89.67</v>
      </c>
      <c r="CZ7" s="39">
        <v>93.96</v>
      </c>
      <c r="DA7" s="39">
        <v>92.49</v>
      </c>
      <c r="DB7" s="39">
        <v>74.63</v>
      </c>
      <c r="DC7" s="39">
        <v>74.900000000000006</v>
      </c>
      <c r="DD7" s="39">
        <v>72.72</v>
      </c>
      <c r="DE7" s="39">
        <v>72.75</v>
      </c>
      <c r="DF7" s="39">
        <v>71.27</v>
      </c>
      <c r="DG7" s="39">
        <v>71.88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0.78</v>
      </c>
      <c r="EJ7" s="39">
        <v>0.56999999999999995</v>
      </c>
      <c r="EK7" s="39">
        <v>0.62</v>
      </c>
      <c r="EL7" s="39">
        <v>0.39</v>
      </c>
      <c r="EM7" s="39">
        <v>0.61</v>
      </c>
      <c r="EN7" s="39">
        <v>0.8</v>
      </c>
    </row>
    <row r="8" spans="1:144" x14ac:dyDescent="0.2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2">
      <c r="A9" s="41"/>
      <c r="B9" s="41" t="s">
        <v>104</v>
      </c>
      <c r="C9" s="41" t="s">
        <v>105</v>
      </c>
      <c r="D9" s="41" t="s">
        <v>106</v>
      </c>
      <c r="E9" s="41" t="s">
        <v>107</v>
      </c>
      <c r="F9" s="41" t="s">
        <v>108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2">
      <c r="A10" s="41" t="s">
        <v>46</v>
      </c>
      <c r="B10" s="42">
        <f t="shared" ref="B10:D10" si="15">DATEVALUE($B7+12-B11&amp;"/1/"&amp;B12)</f>
        <v>46753</v>
      </c>
      <c r="C10" s="42">
        <f t="shared" si="15"/>
        <v>47119</v>
      </c>
      <c r="D10" s="42">
        <f t="shared" si="15"/>
        <v>47484</v>
      </c>
      <c r="E10" s="43">
        <f>DATEVALUE($B7+12-E11&amp;"/1/"&amp;E12)</f>
        <v>47849</v>
      </c>
      <c r="F10" s="43">
        <f>DATEVALUE($B7+12-F11&amp;"/1/"&amp;F12)</f>
        <v>48215</v>
      </c>
    </row>
    <row r="11" spans="1:144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109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2</v>
      </c>
      <c r="G12" t="s">
        <v>110</v>
      </c>
    </row>
    <row r="13" spans="1:144" x14ac:dyDescent="0.2">
      <c r="B13" t="s">
        <v>111</v>
      </c>
      <c r="C13" t="s">
        <v>111</v>
      </c>
      <c r="D13" t="s">
        <v>112</v>
      </c>
      <c r="E13" t="s">
        <v>113</v>
      </c>
      <c r="F13" t="s">
        <v>113</v>
      </c>
      <c r="G13" t="s">
        <v>114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齋藤 雄也</cp:lastModifiedBy>
  <cp:lastPrinted>2022-02-18T01:08:42Z</cp:lastPrinted>
  <dcterms:created xsi:type="dcterms:W3CDTF">2021-12-03T07:02:26Z</dcterms:created>
  <dcterms:modified xsi:type="dcterms:W3CDTF">2022-02-18T01:08:43Z</dcterms:modified>
  <cp:category/>
</cp:coreProperties>
</file>