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564飯舘村\"/>
    </mc:Choice>
  </mc:AlternateContent>
  <workbookProtection workbookAlgorithmName="SHA-512" workbookHashValue="KkRYM0HctplFiLCxm8YR3icgfCpVWJaXIMs+hkraH2rpx7ft0N4wfRM6/Ga6ntgVgFjhzZGNUHbfUIcZn+63nw==" workbookSaltValue="UVvA1t8enz1OmNgECnk4L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AD10" i="4"/>
  <c r="I10" i="4"/>
  <c r="B10" i="4"/>
  <c r="AL8" i="4"/>
  <c r="P8" i="4"/>
  <c r="I8" i="4"/>
</calcChain>
</file>

<file path=xl/sharedStrings.xml><?xml version="1.0" encoding="utf-8"?>
<sst xmlns="http://schemas.openxmlformats.org/spreadsheetml/2006/main" count="264" uniqueCount="120">
  <si>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</si>
  <si>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</si>
  <si>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</si>
  <si>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</si>
  <si>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</si>
  <si>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</si>
  <si>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</si>
  <si>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</si>
  <si>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</si>
  <si>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</si>
  <si>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</si>
  <si>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</si>
  <si>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</si>
  <si>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</si>
  <si>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</si>
  <si>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</si>
  <si>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</si>
  <si>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</si>
  <si>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</si>
  <si>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</si>
  <si>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</si>
  <si>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</si>
  <si>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</si>
  <si>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</si>
  <si>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</si>
  <si>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</si>
  <si>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</si>
  <si>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</si>
  <si>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</si>
  <si>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</si>
  <si>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</si>
  <si>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</si>
  <si>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</si>
  <si>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</si>
  <si>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</si>
  <si>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</si>
  <si>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</si>
  <si>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</si>
  <si>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</si>
  <si>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</si>
  <si>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</si>
  <si>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</si>
  <si>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</si>
  <si>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</si>
  <si>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</si>
  <si>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</si>
  <si>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</si>
  <si>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</si>
  <si>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</si>
  <si>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</si>
  <si>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</si>
  <si>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</si>
  <si>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</si>
  <si>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</si>
  <si>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</si>
  <si>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</si>
  <si>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</si>
  <si>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</si>
  <si>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</si>
  <si>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</si>
  <si>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</si>
  <si>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</si>
  <si>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</si>
  <si>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</si>
  <si>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</si>
  <si>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</si>
  <si>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</si>
  <si>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</si>
  <si>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</si>
  <si>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</si>
  <si>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</si>
  <si>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</si>
  <si>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</si>
  <si>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</si>
  <si>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</si>
  <si>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</si>
  <si>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</si>
  <si>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</si>
  <si>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</si>
  <si>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</si>
  <si>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</si>
  <si>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</si>
  <si>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</si>
  <si>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</si>
  <si>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</si>
  <si>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</si>
  <si>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</si>
  <si>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</si>
  <si>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</si>
  <si>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</si>
  <si>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</si>
  <si>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</si>
  <si>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</si>
  <si>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</si>
  <si>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</si>
  <si>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</si>
  <si>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</si>
  <si>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</si>
  <si>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</si>
  <si>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</si>
  <si>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</si>
  <si>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</si>
  <si>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</si>
  <si>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</si>
  <si>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</si>
  <si>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</si>
  <si>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</si>
  <si>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</si>
  <si>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</si>
  <si>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</si>
  <si>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</si>
  <si>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</si>
  <si>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</si>
  <si>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</si>
  <si>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</si>
  <si>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</si>
  <si>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</si>
  <si>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令和元年度より集落排水使用料を徴収しているが、施設の維持費や災害復旧工事費等の大半は一般会計繰入金や交付金等に頼っている状況である。
①収益的収支比率
黒字に見える理由は、昨年度繰越した事業の交付金等が令和２年度の歳入となったためである。 
⑤経費回収率、⑥汚水処理原価
汚水処理費に災害復旧工事も含まれているため、経費回収率は低く、汚水処理原価は高くなっている。
⑦施設利用率
避難指示が解除されたものの、帰還住民が少ないことから、処理水量が避難前に比べ少ないので施設利用率は低い。
⑧水洗化率
住民の帰還や移住により水洗便所設置済人口と処理区域内人口の割合が変化したことにより、昨年度より数値が増加している。
　避難指示が解除され徐々に住民帰還が進んではいるものの、集落排水利用者の減少は著しく、将来的にも避難以前の集落排水使用個数の確保は困難であるため、運転管理の見直し、経費削減及び使用料改定等を検討する必要がある。</t>
    <rPh sb="69" eb="72">
      <t>シュウエキテキ</t>
    </rPh>
    <rPh sb="72" eb="74">
      <t>シュウシ</t>
    </rPh>
    <rPh sb="74" eb="76">
      <t>ヒリツ</t>
    </rPh>
    <rPh sb="77" eb="79">
      <t>クロジ</t>
    </rPh>
    <rPh sb="80" eb="81">
      <t>ミ</t>
    </rPh>
    <rPh sb="83" eb="85">
      <t>リユウ</t>
    </rPh>
    <rPh sb="87" eb="90">
      <t>サクネンド</t>
    </rPh>
    <rPh sb="90" eb="92">
      <t>クリコシ</t>
    </rPh>
    <rPh sb="94" eb="96">
      <t>ジギョウ</t>
    </rPh>
    <rPh sb="97" eb="100">
      <t>コウフキン</t>
    </rPh>
    <rPh sb="100" eb="101">
      <t>ナド</t>
    </rPh>
    <rPh sb="102" eb="104">
      <t>レイワ</t>
    </rPh>
    <rPh sb="105" eb="106">
      <t>ネン</t>
    </rPh>
    <rPh sb="106" eb="107">
      <t>ド</t>
    </rPh>
    <rPh sb="108" eb="110">
      <t>サイニュウ</t>
    </rPh>
    <rPh sb="250" eb="252">
      <t>ジュウミン</t>
    </rPh>
    <rPh sb="253" eb="255">
      <t>キカン</t>
    </rPh>
    <rPh sb="256" eb="258">
      <t>イジュウ</t>
    </rPh>
    <rPh sb="261" eb="263">
      <t>スイセン</t>
    </rPh>
    <rPh sb="263" eb="265">
      <t>ベンジョ</t>
    </rPh>
    <rPh sb="265" eb="267">
      <t>セッチ</t>
    </rPh>
    <rPh sb="267" eb="268">
      <t>ズ</t>
    </rPh>
    <rPh sb="268" eb="270">
      <t>ジンコウ</t>
    </rPh>
    <rPh sb="271" eb="273">
      <t>ショリ</t>
    </rPh>
    <rPh sb="273" eb="276">
      <t>クイキナイ</t>
    </rPh>
    <rPh sb="276" eb="278">
      <t>ジンコウ</t>
    </rPh>
    <rPh sb="279" eb="281">
      <t>ワリアイ</t>
    </rPh>
    <rPh sb="282" eb="284">
      <t>ヘンカ</t>
    </rPh>
    <rPh sb="297" eb="299">
      <t>スウチ</t>
    </rPh>
    <rPh sb="300" eb="302">
      <t>ゾウカ</t>
    </rPh>
    <phoneticPr fontId="4"/>
  </si>
  <si>
    <t>　施設は２か所あり、それぞれ平成１０年度建設及び平成１３年度建設と建設から２０年が経過しようとしている。
　平成２９年から３０年度の間に福島再生加速化交付金を活用し、水処理機器、脱水施設の更新工事を実施したが、更新計画等を作成し、年度により大規模な修繕に偏りが生じないように平準化し、施設の延命化を図っていく必要がある。
③管渠改善率
　令和元年度から東日本大震災による被災箇所の災害復旧事業を進めているため改善率が高い。</t>
    <rPh sb="105" eb="107">
      <t>コウシン</t>
    </rPh>
    <rPh sb="107" eb="109">
      <t>ケイカク</t>
    </rPh>
    <rPh sb="109" eb="110">
      <t>ナド</t>
    </rPh>
    <rPh sb="111" eb="113">
      <t>サクセイ</t>
    </rPh>
    <rPh sb="115" eb="117">
      <t>ネンド</t>
    </rPh>
    <rPh sb="120" eb="123">
      <t>ダイキボ</t>
    </rPh>
    <rPh sb="124" eb="126">
      <t>シュウゼン</t>
    </rPh>
    <rPh sb="127" eb="128">
      <t>カタヨ</t>
    </rPh>
    <rPh sb="130" eb="131">
      <t>ショウ</t>
    </rPh>
    <rPh sb="137" eb="140">
      <t>ヘイジュンカ</t>
    </rPh>
    <rPh sb="142" eb="144">
      <t>シセツ</t>
    </rPh>
    <rPh sb="145" eb="147">
      <t>エンメイ</t>
    </rPh>
    <rPh sb="147" eb="148">
      <t>カ</t>
    </rPh>
    <rPh sb="149" eb="150">
      <t>ハカ</t>
    </rPh>
    <rPh sb="154" eb="156">
      <t>ヒツヨウ</t>
    </rPh>
    <rPh sb="162" eb="164">
      <t>カンキョ</t>
    </rPh>
    <rPh sb="164" eb="166">
      <t>カイゼン</t>
    </rPh>
    <rPh sb="166" eb="167">
      <t>リツ</t>
    </rPh>
    <rPh sb="204" eb="206">
      <t>カイゼン</t>
    </rPh>
    <rPh sb="206" eb="207">
      <t>リツ</t>
    </rPh>
    <rPh sb="208" eb="209">
      <t>タカ</t>
    </rPh>
    <phoneticPr fontId="4"/>
  </si>
  <si>
    <t>　施設の更新が完了し、管路の更新が完了すれば、大規模修繕に係る経費は生じないと考えるが、今後は施設の更新計画等を作成し、年度により大規模な修繕に偏りが生じないように平準化し、施設の延命化を図っていく必要がある。
　料金については、事業の健全な運営のためには必要不可欠であるが、農業集落排水利用者が少ない段階で料金を改定することは一人あたりの負担が大きいため、農業集落排水利用者の人数を確認しながら慎重に検討する必要がある。</t>
    <rPh sb="44" eb="46">
      <t>コンゴ</t>
    </rPh>
    <rPh sb="47" eb="49">
      <t>シセツ</t>
    </rPh>
    <rPh sb="75" eb="76">
      <t>ショウ</t>
    </rPh>
    <rPh sb="107" eb="109">
      <t>リョウキン</t>
    </rPh>
    <rPh sb="115" eb="117">
      <t>ジギョウ</t>
    </rPh>
    <rPh sb="118" eb="120">
      <t>ケンゼン</t>
    </rPh>
    <rPh sb="121" eb="123">
      <t>ウンエイ</t>
    </rPh>
    <rPh sb="128" eb="130">
      <t>ヒツヨウ</t>
    </rPh>
    <rPh sb="130" eb="133">
      <t>フカケツ</t>
    </rPh>
    <rPh sb="138" eb="140">
      <t>ノウギョウ</t>
    </rPh>
    <rPh sb="140" eb="142">
      <t>シュウラク</t>
    </rPh>
    <rPh sb="142" eb="144">
      <t>ハイスイ</t>
    </rPh>
    <rPh sb="144" eb="147">
      <t>リヨウシャ</t>
    </rPh>
    <rPh sb="148" eb="149">
      <t>スク</t>
    </rPh>
    <rPh sb="151" eb="153">
      <t>ダンカイ</t>
    </rPh>
    <rPh sb="154" eb="156">
      <t>リョウキン</t>
    </rPh>
    <rPh sb="157" eb="159">
      <t>カイテイ</t>
    </rPh>
    <rPh sb="164" eb="166">
      <t>ヒトリ</t>
    </rPh>
    <rPh sb="170" eb="172">
      <t>フタン</t>
    </rPh>
    <rPh sb="173" eb="174">
      <t>オオ</t>
    </rPh>
    <rPh sb="179" eb="181">
      <t>ノウギョウ</t>
    </rPh>
    <rPh sb="181" eb="183">
      <t>シュウラク</t>
    </rPh>
    <rPh sb="183" eb="185">
      <t>ハイスイ</t>
    </rPh>
    <rPh sb="185" eb="188">
      <t>リヨウシャ</t>
    </rPh>
    <rPh sb="189" eb="191">
      <t>ニンズウ</t>
    </rPh>
    <rPh sb="192" eb="194">
      <t>カクニン</t>
    </rPh>
    <rPh sb="198" eb="200">
      <t>シンチョウ</t>
    </rPh>
    <rPh sb="201" eb="203">
      <t>ケントウ</t>
    </rPh>
    <rPh sb="205" eb="20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</si>
</sst>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c:v>13.07</c:v>
                </c:pt>
              </c:numCache>
            </c:numRef>
          </c:val>
          <c:extLst>
            <c:ext xmlns:c16="http://schemas.microsoft.com/office/drawing/2014/chart" uri="{C3380CC4-5D6E-409C-BE32-E72D297353CC}">
              <c16:uniqueId val="{00000000-5E5A-4684-8861-EBE5C87E7237}"/>
            </c:ext>
          </c:extLst>
        </c:ser>
        <c:dLbls>
          <c:showLegendKey val="0"/>
          <c:showVal val="0"/>
          <c:showCatName val="0"/>
          <c:showSerName val="0"/>
          <c:showPercent val="0"/>
          <c:showBubbleSize val="0"/>
        </c:dLbls>
        <c:gapWidth val="150"/>
        <c:axId val="100285824"/>
        <c:axId val="5888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0.01</c:v>
                </c:pt>
                <c:pt idx="3">
                  <c:v>0.02</c:v>
                </c:pt>
                <c:pt idx="4">
                  <c:v>0.25</c:v>
                </c:pt>
              </c:numCache>
            </c:numRef>
          </c:val>
          <c:smooth val="0"/>
          <c:extLst>
            <c:ext xmlns:c16="http://schemas.microsoft.com/office/drawing/2014/chart" uri="{C3380CC4-5D6E-409C-BE32-E72D297353CC}">
              <c16:uniqueId val="{00000001-5E5A-4684-8861-EBE5C87E7237}"/>
            </c:ext>
          </c:extLst>
        </c:ser>
        <c:dLbls>
          <c:showLegendKey val="0"/>
          <c:showVal val="0"/>
          <c:showCatName val="0"/>
          <c:showSerName val="0"/>
          <c:showPercent val="0"/>
          <c:showBubbleSize val="0"/>
        </c:dLbls>
        <c:marker val="1"/>
        <c:smooth val="0"/>
        <c:axId val="100285824"/>
        <c:axId val="58881536"/>
      </c:lineChart>
      <c:dateAx>
        <c:axId val="100285824"/>
        <c:scaling>
          <c:orientation val="minMax"/>
        </c:scaling>
        <c:delete val="1"/>
        <c:axPos val="b"/>
        <c:numFmt formatCode="&quot;H&quot;yy" sourceLinked="1"/>
        <c:majorTickMark val="none"/>
        <c:minorTickMark val="none"/>
        <c:tickLblPos val="none"/>
        <c:crossAx val="58881536"/>
        <c:crosses val="autoZero"/>
        <c:auto val="1"/>
        <c:lblOffset val="100"/>
        <c:baseTimeUnit val="years"/>
      </c:dateAx>
      <c:valAx>
        <c:axId val="5888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5.56</c:v>
                </c:pt>
                <c:pt idx="3">
                  <c:v>5.68</c:v>
                </c:pt>
                <c:pt idx="4">
                  <c:v>2.66</c:v>
                </c:pt>
              </c:numCache>
            </c:numRef>
          </c:val>
          <c:extLst>
            <c:ext xmlns:c16="http://schemas.microsoft.com/office/drawing/2014/chart" uri="{C3380CC4-5D6E-409C-BE32-E72D297353CC}">
              <c16:uniqueId val="{00000000-2283-4B52-83E9-1D4F5F4BB0EE}"/>
            </c:ext>
          </c:extLst>
        </c:ser>
        <c:dLbls>
          <c:showLegendKey val="0"/>
          <c:showVal val="0"/>
          <c:showCatName val="0"/>
          <c:showSerName val="0"/>
          <c:showPercent val="0"/>
          <c:showBubbleSize val="0"/>
        </c:dLbls>
        <c:gapWidth val="150"/>
        <c:axId val="118009216"/>
        <c:axId val="11801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50.68</c:v>
                </c:pt>
                <c:pt idx="3">
                  <c:v>50.14</c:v>
                </c:pt>
                <c:pt idx="4">
                  <c:v>54.83</c:v>
                </c:pt>
              </c:numCache>
            </c:numRef>
          </c:val>
          <c:smooth val="0"/>
          <c:extLst>
            <c:ext xmlns:c16="http://schemas.microsoft.com/office/drawing/2014/chart" uri="{C3380CC4-5D6E-409C-BE32-E72D297353CC}">
              <c16:uniqueId val="{00000001-2283-4B52-83E9-1D4F5F4BB0EE}"/>
            </c:ext>
          </c:extLst>
        </c:ser>
        <c:dLbls>
          <c:showLegendKey val="0"/>
          <c:showVal val="0"/>
          <c:showCatName val="0"/>
          <c:showSerName val="0"/>
          <c:showPercent val="0"/>
          <c:showBubbleSize val="0"/>
        </c:dLbls>
        <c:marker val="1"/>
        <c:smooth val="0"/>
        <c:axId val="118009216"/>
        <c:axId val="118019584"/>
      </c:lineChart>
      <c:dateAx>
        <c:axId val="118009216"/>
        <c:scaling>
          <c:orientation val="minMax"/>
        </c:scaling>
        <c:delete val="1"/>
        <c:axPos val="b"/>
        <c:numFmt formatCode="&quot;H&quot;yy" sourceLinked="1"/>
        <c:majorTickMark val="none"/>
        <c:minorTickMark val="none"/>
        <c:tickLblPos val="none"/>
        <c:crossAx val="118019584"/>
        <c:crosses val="autoZero"/>
        <c:auto val="1"/>
        <c:lblOffset val="100"/>
        <c:baseTimeUnit val="years"/>
      </c:dateAx>
      <c:valAx>
        <c:axId val="1180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0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90.64</c:v>
                </c:pt>
                <c:pt idx="3">
                  <c:v>78.239999999999995</c:v>
                </c:pt>
                <c:pt idx="4">
                  <c:v>81.78</c:v>
                </c:pt>
              </c:numCache>
            </c:numRef>
          </c:val>
          <c:extLst>
            <c:ext xmlns:c16="http://schemas.microsoft.com/office/drawing/2014/chart" uri="{C3380CC4-5D6E-409C-BE32-E72D297353CC}">
              <c16:uniqueId val="{00000000-547F-4988-8963-3E4B93B8C699}"/>
            </c:ext>
          </c:extLst>
        </c:ser>
        <c:dLbls>
          <c:showLegendKey val="0"/>
          <c:showVal val="0"/>
          <c:showCatName val="0"/>
          <c:showSerName val="0"/>
          <c:showPercent val="0"/>
          <c:showBubbleSize val="0"/>
        </c:dLbls>
        <c:gapWidth val="150"/>
        <c:axId val="118136832"/>
        <c:axId val="11813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84.86</c:v>
                </c:pt>
                <c:pt idx="3">
                  <c:v>84.98</c:v>
                </c:pt>
                <c:pt idx="4">
                  <c:v>84.7</c:v>
                </c:pt>
              </c:numCache>
            </c:numRef>
          </c:val>
          <c:smooth val="0"/>
          <c:extLst>
            <c:ext xmlns:c16="http://schemas.microsoft.com/office/drawing/2014/chart" uri="{C3380CC4-5D6E-409C-BE32-E72D297353CC}">
              <c16:uniqueId val="{00000001-547F-4988-8963-3E4B93B8C699}"/>
            </c:ext>
          </c:extLst>
        </c:ser>
        <c:dLbls>
          <c:showLegendKey val="0"/>
          <c:showVal val="0"/>
          <c:showCatName val="0"/>
          <c:showSerName val="0"/>
          <c:showPercent val="0"/>
          <c:showBubbleSize val="0"/>
        </c:dLbls>
        <c:marker val="1"/>
        <c:smooth val="0"/>
        <c:axId val="118136832"/>
        <c:axId val="118138752"/>
      </c:lineChart>
      <c:dateAx>
        <c:axId val="118136832"/>
        <c:scaling>
          <c:orientation val="minMax"/>
        </c:scaling>
        <c:delete val="1"/>
        <c:axPos val="b"/>
        <c:numFmt formatCode="&quot;H&quot;yy" sourceLinked="1"/>
        <c:majorTickMark val="none"/>
        <c:minorTickMark val="none"/>
        <c:tickLblPos val="none"/>
        <c:crossAx val="118138752"/>
        <c:crosses val="autoZero"/>
        <c:auto val="1"/>
        <c:lblOffset val="100"/>
        <c:baseTimeUnit val="years"/>
      </c:dateAx>
      <c:valAx>
        <c:axId val="11813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3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92.79</c:v>
                </c:pt>
                <c:pt idx="3">
                  <c:v>154.57</c:v>
                </c:pt>
                <c:pt idx="4">
                  <c:v>131.80000000000001</c:v>
                </c:pt>
              </c:numCache>
            </c:numRef>
          </c:val>
          <c:extLst>
            <c:ext xmlns:c16="http://schemas.microsoft.com/office/drawing/2014/chart" uri="{C3380CC4-5D6E-409C-BE32-E72D297353CC}">
              <c16:uniqueId val="{00000000-DA24-408E-A89A-197FA9CD5CFB}"/>
            </c:ext>
          </c:extLst>
        </c:ser>
        <c:dLbls>
          <c:showLegendKey val="0"/>
          <c:showVal val="0"/>
          <c:showCatName val="0"/>
          <c:showSerName val="0"/>
          <c:showPercent val="0"/>
          <c:showBubbleSize val="0"/>
        </c:dLbls>
        <c:gapWidth val="150"/>
        <c:axId val="65024000"/>
        <c:axId val="6502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24-408E-A89A-197FA9CD5CFB}"/>
            </c:ext>
          </c:extLst>
        </c:ser>
        <c:dLbls>
          <c:showLegendKey val="0"/>
          <c:showVal val="0"/>
          <c:showCatName val="0"/>
          <c:showSerName val="0"/>
          <c:showPercent val="0"/>
          <c:showBubbleSize val="0"/>
        </c:dLbls>
        <c:marker val="1"/>
        <c:smooth val="0"/>
        <c:axId val="65024000"/>
        <c:axId val="65025920"/>
      </c:lineChart>
      <c:dateAx>
        <c:axId val="65024000"/>
        <c:scaling>
          <c:orientation val="minMax"/>
        </c:scaling>
        <c:delete val="1"/>
        <c:axPos val="b"/>
        <c:numFmt formatCode="&quot;H&quot;yy" sourceLinked="1"/>
        <c:majorTickMark val="none"/>
        <c:minorTickMark val="none"/>
        <c:tickLblPos val="none"/>
        <c:crossAx val="65025920"/>
        <c:crosses val="autoZero"/>
        <c:auto val="1"/>
        <c:lblOffset val="100"/>
        <c:baseTimeUnit val="years"/>
      </c:dateAx>
      <c:valAx>
        <c:axId val="6502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02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88-465C-A0CB-1734BCF66580}"/>
            </c:ext>
          </c:extLst>
        </c:ser>
        <c:dLbls>
          <c:showLegendKey val="0"/>
          <c:showVal val="0"/>
          <c:showCatName val="0"/>
          <c:showSerName val="0"/>
          <c:showPercent val="0"/>
          <c:showBubbleSize val="0"/>
        </c:dLbls>
        <c:gapWidth val="150"/>
        <c:axId val="65061248"/>
        <c:axId val="6506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88-465C-A0CB-1734BCF66580}"/>
            </c:ext>
          </c:extLst>
        </c:ser>
        <c:dLbls>
          <c:showLegendKey val="0"/>
          <c:showVal val="0"/>
          <c:showCatName val="0"/>
          <c:showSerName val="0"/>
          <c:showPercent val="0"/>
          <c:showBubbleSize val="0"/>
        </c:dLbls>
        <c:marker val="1"/>
        <c:smooth val="0"/>
        <c:axId val="65061248"/>
        <c:axId val="65063168"/>
      </c:lineChart>
      <c:dateAx>
        <c:axId val="65061248"/>
        <c:scaling>
          <c:orientation val="minMax"/>
        </c:scaling>
        <c:delete val="1"/>
        <c:axPos val="b"/>
        <c:numFmt formatCode="&quot;H&quot;yy" sourceLinked="1"/>
        <c:majorTickMark val="none"/>
        <c:minorTickMark val="none"/>
        <c:tickLblPos val="none"/>
        <c:crossAx val="65063168"/>
        <c:crosses val="autoZero"/>
        <c:auto val="1"/>
        <c:lblOffset val="100"/>
        <c:baseTimeUnit val="years"/>
      </c:dateAx>
      <c:valAx>
        <c:axId val="6506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06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C3-45BF-A5C9-473272F0A924}"/>
            </c:ext>
          </c:extLst>
        </c:ser>
        <c:dLbls>
          <c:showLegendKey val="0"/>
          <c:showVal val="0"/>
          <c:showCatName val="0"/>
          <c:showSerName val="0"/>
          <c:showPercent val="0"/>
          <c:showBubbleSize val="0"/>
        </c:dLbls>
        <c:gapWidth val="150"/>
        <c:axId val="112022272"/>
        <c:axId val="11202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C3-45BF-A5C9-473272F0A924}"/>
            </c:ext>
          </c:extLst>
        </c:ser>
        <c:dLbls>
          <c:showLegendKey val="0"/>
          <c:showVal val="0"/>
          <c:showCatName val="0"/>
          <c:showSerName val="0"/>
          <c:showPercent val="0"/>
          <c:showBubbleSize val="0"/>
        </c:dLbls>
        <c:marker val="1"/>
        <c:smooth val="0"/>
        <c:axId val="112022272"/>
        <c:axId val="112024192"/>
      </c:lineChart>
      <c:dateAx>
        <c:axId val="112022272"/>
        <c:scaling>
          <c:orientation val="minMax"/>
        </c:scaling>
        <c:delete val="1"/>
        <c:axPos val="b"/>
        <c:numFmt formatCode="&quot;H&quot;yy" sourceLinked="1"/>
        <c:majorTickMark val="none"/>
        <c:minorTickMark val="none"/>
        <c:tickLblPos val="none"/>
        <c:crossAx val="112024192"/>
        <c:crosses val="autoZero"/>
        <c:auto val="1"/>
        <c:lblOffset val="100"/>
        <c:baseTimeUnit val="years"/>
      </c:dateAx>
      <c:valAx>
        <c:axId val="11202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8F-4170-B65E-F0A851DBE55B}"/>
            </c:ext>
          </c:extLst>
        </c:ser>
        <c:dLbls>
          <c:showLegendKey val="0"/>
          <c:showVal val="0"/>
          <c:showCatName val="0"/>
          <c:showSerName val="0"/>
          <c:showPercent val="0"/>
          <c:showBubbleSize val="0"/>
        </c:dLbls>
        <c:gapWidth val="150"/>
        <c:axId val="112053248"/>
        <c:axId val="11626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8F-4170-B65E-F0A851DBE55B}"/>
            </c:ext>
          </c:extLst>
        </c:ser>
        <c:dLbls>
          <c:showLegendKey val="0"/>
          <c:showVal val="0"/>
          <c:showCatName val="0"/>
          <c:showSerName val="0"/>
          <c:showPercent val="0"/>
          <c:showBubbleSize val="0"/>
        </c:dLbls>
        <c:marker val="1"/>
        <c:smooth val="0"/>
        <c:axId val="112053248"/>
        <c:axId val="116266112"/>
      </c:lineChart>
      <c:dateAx>
        <c:axId val="112053248"/>
        <c:scaling>
          <c:orientation val="minMax"/>
        </c:scaling>
        <c:delete val="1"/>
        <c:axPos val="b"/>
        <c:numFmt formatCode="&quot;H&quot;yy" sourceLinked="1"/>
        <c:majorTickMark val="none"/>
        <c:minorTickMark val="none"/>
        <c:tickLblPos val="none"/>
        <c:crossAx val="116266112"/>
        <c:crosses val="autoZero"/>
        <c:auto val="1"/>
        <c:lblOffset val="100"/>
        <c:baseTimeUnit val="years"/>
      </c:dateAx>
      <c:valAx>
        <c:axId val="11626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5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41-4738-9580-AD3E69F5D173}"/>
            </c:ext>
          </c:extLst>
        </c:ser>
        <c:dLbls>
          <c:showLegendKey val="0"/>
          <c:showVal val="0"/>
          <c:showCatName val="0"/>
          <c:showSerName val="0"/>
          <c:showPercent val="0"/>
          <c:showBubbleSize val="0"/>
        </c:dLbls>
        <c:gapWidth val="150"/>
        <c:axId val="116289536"/>
        <c:axId val="11629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41-4738-9580-AD3E69F5D173}"/>
            </c:ext>
          </c:extLst>
        </c:ser>
        <c:dLbls>
          <c:showLegendKey val="0"/>
          <c:showVal val="0"/>
          <c:showCatName val="0"/>
          <c:showSerName val="0"/>
          <c:showPercent val="0"/>
          <c:showBubbleSize val="0"/>
        </c:dLbls>
        <c:marker val="1"/>
        <c:smooth val="0"/>
        <c:axId val="116289536"/>
        <c:axId val="116291456"/>
      </c:lineChart>
      <c:dateAx>
        <c:axId val="116289536"/>
        <c:scaling>
          <c:orientation val="minMax"/>
        </c:scaling>
        <c:delete val="1"/>
        <c:axPos val="b"/>
        <c:numFmt formatCode="&quot;H&quot;yy" sourceLinked="1"/>
        <c:majorTickMark val="none"/>
        <c:minorTickMark val="none"/>
        <c:tickLblPos val="none"/>
        <c:crossAx val="116291456"/>
        <c:crosses val="autoZero"/>
        <c:auto val="1"/>
        <c:lblOffset val="100"/>
        <c:baseTimeUnit val="years"/>
      </c:dateAx>
      <c:valAx>
        <c:axId val="1162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8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DA4-4855-B020-0C1672C264BA}"/>
            </c:ext>
          </c:extLst>
        </c:ser>
        <c:dLbls>
          <c:showLegendKey val="0"/>
          <c:showVal val="0"/>
          <c:showCatName val="0"/>
          <c:showSerName val="0"/>
          <c:showPercent val="0"/>
          <c:showBubbleSize val="0"/>
        </c:dLbls>
        <c:gapWidth val="150"/>
        <c:axId val="117924224"/>
        <c:axId val="11792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789.46</c:v>
                </c:pt>
                <c:pt idx="3">
                  <c:v>826.83</c:v>
                </c:pt>
                <c:pt idx="4">
                  <c:v>867.83</c:v>
                </c:pt>
              </c:numCache>
            </c:numRef>
          </c:val>
          <c:smooth val="0"/>
          <c:extLst>
            <c:ext xmlns:c16="http://schemas.microsoft.com/office/drawing/2014/chart" uri="{C3380CC4-5D6E-409C-BE32-E72D297353CC}">
              <c16:uniqueId val="{00000001-8DA4-4855-B020-0C1672C264BA}"/>
            </c:ext>
          </c:extLst>
        </c:ser>
        <c:dLbls>
          <c:showLegendKey val="0"/>
          <c:showVal val="0"/>
          <c:showCatName val="0"/>
          <c:showSerName val="0"/>
          <c:showPercent val="0"/>
          <c:showBubbleSize val="0"/>
        </c:dLbls>
        <c:marker val="1"/>
        <c:smooth val="0"/>
        <c:axId val="117924224"/>
        <c:axId val="117926144"/>
      </c:lineChart>
      <c:dateAx>
        <c:axId val="117924224"/>
        <c:scaling>
          <c:orientation val="minMax"/>
        </c:scaling>
        <c:delete val="1"/>
        <c:axPos val="b"/>
        <c:numFmt formatCode="&quot;H&quot;yy" sourceLinked="1"/>
        <c:majorTickMark val="none"/>
        <c:minorTickMark val="none"/>
        <c:tickLblPos val="none"/>
        <c:crossAx val="117926144"/>
        <c:crosses val="autoZero"/>
        <c:auto val="1"/>
        <c:lblOffset val="100"/>
        <c:baseTimeUnit val="years"/>
      </c:dateAx>
      <c:valAx>
        <c:axId val="11792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2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formatCode="#,##0.00;&quot;△&quot;#,##0.00">
                  <c:v>0</c:v>
                </c:pt>
                <c:pt idx="3">
                  <c:v>5.8</c:v>
                </c:pt>
                <c:pt idx="4">
                  <c:v>4.67</c:v>
                </c:pt>
              </c:numCache>
            </c:numRef>
          </c:val>
          <c:extLst>
            <c:ext xmlns:c16="http://schemas.microsoft.com/office/drawing/2014/chart" uri="{C3380CC4-5D6E-409C-BE32-E72D297353CC}">
              <c16:uniqueId val="{00000000-595E-47EF-A8D1-BCC38FFFD974}"/>
            </c:ext>
          </c:extLst>
        </c:ser>
        <c:dLbls>
          <c:showLegendKey val="0"/>
          <c:showVal val="0"/>
          <c:showCatName val="0"/>
          <c:showSerName val="0"/>
          <c:showPercent val="0"/>
          <c:showBubbleSize val="0"/>
        </c:dLbls>
        <c:gapWidth val="150"/>
        <c:axId val="117953280"/>
        <c:axId val="11795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57.77</c:v>
                </c:pt>
                <c:pt idx="3">
                  <c:v>57.31</c:v>
                </c:pt>
                <c:pt idx="4">
                  <c:v>57.08</c:v>
                </c:pt>
              </c:numCache>
            </c:numRef>
          </c:val>
          <c:smooth val="0"/>
          <c:extLst>
            <c:ext xmlns:c16="http://schemas.microsoft.com/office/drawing/2014/chart" uri="{C3380CC4-5D6E-409C-BE32-E72D297353CC}">
              <c16:uniqueId val="{00000001-595E-47EF-A8D1-BCC38FFFD974}"/>
            </c:ext>
          </c:extLst>
        </c:ser>
        <c:dLbls>
          <c:showLegendKey val="0"/>
          <c:showVal val="0"/>
          <c:showCatName val="0"/>
          <c:showSerName val="0"/>
          <c:showPercent val="0"/>
          <c:showBubbleSize val="0"/>
        </c:dLbls>
        <c:marker val="1"/>
        <c:smooth val="0"/>
        <c:axId val="117953280"/>
        <c:axId val="117955200"/>
      </c:lineChart>
      <c:dateAx>
        <c:axId val="117953280"/>
        <c:scaling>
          <c:orientation val="minMax"/>
        </c:scaling>
        <c:delete val="1"/>
        <c:axPos val="b"/>
        <c:numFmt formatCode="&quot;H&quot;yy" sourceLinked="1"/>
        <c:majorTickMark val="none"/>
        <c:minorTickMark val="none"/>
        <c:tickLblPos val="none"/>
        <c:crossAx val="117955200"/>
        <c:crosses val="autoZero"/>
        <c:auto val="1"/>
        <c:lblOffset val="100"/>
        <c:baseTimeUnit val="years"/>
      </c:dateAx>
      <c:valAx>
        <c:axId val="11795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5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8107.84</c:v>
                </c:pt>
                <c:pt idx="4">
                  <c:v>7723.2</c:v>
                </c:pt>
              </c:numCache>
            </c:numRef>
          </c:val>
          <c:extLst>
            <c:ext xmlns:c16="http://schemas.microsoft.com/office/drawing/2014/chart" uri="{C3380CC4-5D6E-409C-BE32-E72D297353CC}">
              <c16:uniqueId val="{00000000-8527-45D3-9ABA-C06CE5E007C6}"/>
            </c:ext>
          </c:extLst>
        </c:ser>
        <c:dLbls>
          <c:showLegendKey val="0"/>
          <c:showVal val="0"/>
          <c:showCatName val="0"/>
          <c:showSerName val="0"/>
          <c:showPercent val="0"/>
          <c:showBubbleSize val="0"/>
        </c:dLbls>
        <c:gapWidth val="150"/>
        <c:axId val="117963776"/>
        <c:axId val="11799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274.35000000000002</c:v>
                </c:pt>
                <c:pt idx="3">
                  <c:v>273.52</c:v>
                </c:pt>
                <c:pt idx="4">
                  <c:v>274.99</c:v>
                </c:pt>
              </c:numCache>
            </c:numRef>
          </c:val>
          <c:smooth val="0"/>
          <c:extLst>
            <c:ext xmlns:c16="http://schemas.microsoft.com/office/drawing/2014/chart" uri="{C3380CC4-5D6E-409C-BE32-E72D297353CC}">
              <c16:uniqueId val="{00000001-8527-45D3-9ABA-C06CE5E007C6}"/>
            </c:ext>
          </c:extLst>
        </c:ser>
        <c:dLbls>
          <c:showLegendKey val="0"/>
          <c:showVal val="0"/>
          <c:showCatName val="0"/>
          <c:showSerName val="0"/>
          <c:showPercent val="0"/>
          <c:showBubbleSize val="0"/>
        </c:dLbls>
        <c:marker val="1"/>
        <c:smooth val="0"/>
        <c:axId val="117963776"/>
        <c:axId val="117994624"/>
      </c:lineChart>
      <c:dateAx>
        <c:axId val="117963776"/>
        <c:scaling>
          <c:orientation val="minMax"/>
        </c:scaling>
        <c:delete val="1"/>
        <c:axPos val="b"/>
        <c:numFmt formatCode="&quot;H&quot;yy" sourceLinked="1"/>
        <c:majorTickMark val="none"/>
        <c:minorTickMark val="none"/>
        <c:tickLblPos val="none"/>
        <c:crossAx val="117994624"/>
        <c:crosses val="autoZero"/>
        <c:auto val="1"/>
        <c:lblOffset val="100"/>
        <c:baseTimeUnit val="years"/>
      </c:dateAx>
      <c:valAx>
        <c:axId val="11799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6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12"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福島県　飯舘村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5246</v>
      </c>
      <c r="AM8" s="51"/>
      <c r="AN8" s="51"/>
      <c r="AO8" s="51"/>
      <c r="AP8" s="51"/>
      <c r="AQ8" s="51"/>
      <c r="AR8" s="51"/>
      <c r="AS8" s="51"/>
      <c r="AT8" s="46">
        <f>データ!T6</f>
        <v>230.13</v>
      </c>
      <c r="AU8" s="46"/>
      <c r="AV8" s="46"/>
      <c r="AW8" s="46"/>
      <c r="AX8" s="46"/>
      <c r="AY8" s="46"/>
      <c r="AZ8" s="46"/>
      <c r="BA8" s="46"/>
      <c r="BB8" s="46">
        <f>データ!U6</f>
        <v>22.8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27.4</v>
      </c>
      <c r="Q10" s="46"/>
      <c r="R10" s="46"/>
      <c r="S10" s="46"/>
      <c r="T10" s="46"/>
      <c r="U10" s="46"/>
      <c r="V10" s="46"/>
      <c r="W10" s="46">
        <f>データ!Q6</f>
        <v>140.44</v>
      </c>
      <c r="X10" s="46"/>
      <c r="Y10" s="46"/>
      <c r="Z10" s="46"/>
      <c r="AA10" s="46"/>
      <c r="AB10" s="46"/>
      <c r="AC10" s="46"/>
      <c r="AD10" s="51">
        <f>データ!R6</f>
        <v>4400</v>
      </c>
      <c r="AE10" s="51"/>
      <c r="AF10" s="51"/>
      <c r="AG10" s="51"/>
      <c r="AH10" s="51"/>
      <c r="AI10" s="51"/>
      <c r="AJ10" s="51"/>
      <c r="AK10" s="2"/>
      <c r="AL10" s="51">
        <f>データ!V6</f>
        <v>1416</v>
      </c>
      <c r="AM10" s="51"/>
      <c r="AN10" s="51"/>
      <c r="AO10" s="51"/>
      <c r="AP10" s="51"/>
      <c r="AQ10" s="51"/>
      <c r="AR10" s="51"/>
      <c r="AS10" s="51"/>
      <c r="AT10" s="46">
        <f>データ!W6</f>
        <v>1.53</v>
      </c>
      <c r="AU10" s="46"/>
      <c r="AV10" s="46"/>
      <c r="AW10" s="46"/>
      <c r="AX10" s="46"/>
      <c r="AY10" s="46"/>
      <c r="AZ10" s="46"/>
      <c r="BA10" s="46"/>
      <c r="BB10" s="46">
        <f>データ!X6</f>
        <v>925.49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45</v>
      </c>
      <c r="N86" s="26" t="s">
        <v>45</v>
      </c>
      <c r="O86" s="26" t="str">
        <f>データ!EO6</f>
        <v>【0.16】</v>
      </c>
    </row>
  </sheetData>
  <sheetProtection algorithmName="SHA-512" hashValue="PsNJFllZu7wJjaZRiT/ulL+lB4baJdVud5qnFHlZV1p/PMNJxhEnsgedenKHC4+g7y2oVHTLvAX5vxNjfmLkgw==" saltValue="iBgWqw2INISohEuRBUiSI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2">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2">
      <c r="A6" s="28" t="s">
        <v>98</v>
      </c>
      <c r="B6" s="33">
        <f>B7</f>
        <v>2020</v>
      </c>
      <c r="C6" s="33">
        <f t="shared" ref="C6:X6" si="3">C7</f>
        <v>75647</v>
      </c>
      <c r="D6" s="33">
        <f t="shared" si="3"/>
        <v>47</v>
      </c>
      <c r="E6" s="33">
        <f t="shared" si="3"/>
        <v>17</v>
      </c>
      <c r="F6" s="33">
        <f t="shared" si="3"/>
        <v>5</v>
      </c>
      <c r="G6" s="33">
        <f t="shared" si="3"/>
        <v>0</v>
      </c>
      <c r="H6" s="33" t="str">
        <f t="shared" si="3"/>
        <v>福島県　飯舘村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27.4</v>
      </c>
      <c r="Q6" s="34">
        <f t="shared" si="3"/>
        <v>140.44</v>
      </c>
      <c r="R6" s="34">
        <f t="shared" si="3"/>
        <v>4400</v>
      </c>
      <c r="S6" s="34">
        <f t="shared" si="3"/>
        <v>5246</v>
      </c>
      <c r="T6" s="34">
        <f t="shared" si="3"/>
        <v>230.13</v>
      </c>
      <c r="U6" s="34">
        <f t="shared" si="3"/>
        <v>22.8</v>
      </c>
      <c r="V6" s="34">
        <f t="shared" si="3"/>
        <v>1416</v>
      </c>
      <c r="W6" s="34">
        <f t="shared" si="3"/>
        <v>1.53</v>
      </c>
      <c r="X6" s="34">
        <f t="shared" si="3"/>
        <v>925.49</v>
      </c>
      <c r="Y6" s="35" t="str">
        <f>IF(Y7="",NA(),Y7)</f>
        <v>-</v>
      </c>
      <c r="Z6" s="35" t="str">
        <f t="shared" ref="Z6:AH6" si="4">IF(Z7="",NA(),Z7)</f>
        <v>-</v>
      </c>
      <c r="AA6" s="35">
        <f t="shared" si="4"/>
        <v>92.79</v>
      </c>
      <c r="AB6" s="35">
        <f t="shared" si="4"/>
        <v>154.57</v>
      </c>
      <c r="AC6" s="35">
        <f t="shared" si="4"/>
        <v>131.80000000000001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4">
        <f t="shared" si="7"/>
        <v>0</v>
      </c>
      <c r="BJ6" s="34">
        <f t="shared" si="7"/>
        <v>0</v>
      </c>
      <c r="BK6" s="35" t="str">
        <f t="shared" si="7"/>
        <v>-</v>
      </c>
      <c r="BL6" s="35" t="str">
        <f t="shared" si="7"/>
        <v>-</v>
      </c>
      <c r="BM6" s="35">
        <f t="shared" si="7"/>
        <v>789.46</v>
      </c>
      <c r="BN6" s="35">
        <f t="shared" si="7"/>
        <v>826.83</v>
      </c>
      <c r="BO6" s="35">
        <f t="shared" si="7"/>
        <v>867.83</v>
      </c>
      <c r="BP6" s="34" t="str">
        <f>IF(BP7="","",IF(BP7="-","【-】","【"&amp;SUBSTITUTE(TEXT(BP7,"#,##0.00"),"-","△")&amp;"】"))</f>
        <v>【832.52】</v>
      </c>
      <c r="BQ6" s="35" t="str">
        <f>IF(BQ7="",NA(),BQ7)</f>
        <v>-</v>
      </c>
      <c r="BR6" s="35" t="str">
        <f t="shared" ref="BR6:BZ6" si="8">IF(BR7="",NA(),BR7)</f>
        <v>-</v>
      </c>
      <c r="BS6" s="34">
        <f t="shared" si="8"/>
        <v>0</v>
      </c>
      <c r="BT6" s="35">
        <f t="shared" si="8"/>
        <v>5.8</v>
      </c>
      <c r="BU6" s="35">
        <f t="shared" si="8"/>
        <v>4.67</v>
      </c>
      <c r="BV6" s="35" t="str">
        <f t="shared" si="8"/>
        <v>-</v>
      </c>
      <c r="BW6" s="35" t="str">
        <f t="shared" si="8"/>
        <v>-</v>
      </c>
      <c r="BX6" s="35">
        <f t="shared" si="8"/>
        <v>57.77</v>
      </c>
      <c r="BY6" s="35">
        <f t="shared" si="8"/>
        <v>57.31</v>
      </c>
      <c r="BZ6" s="35">
        <f t="shared" si="8"/>
        <v>57.08</v>
      </c>
      <c r="CA6" s="34" t="str">
        <f>IF(CA7="","",IF(CA7="-","【-】","【"&amp;SUBSTITUTE(TEXT(CA7,"#,##0.00"),"-","△")&amp;"】"))</f>
        <v>【60.94】</v>
      </c>
      <c r="CB6" s="35" t="str">
        <f>IF(CB7="",NA(),CB7)</f>
        <v>-</v>
      </c>
      <c r="CC6" s="35" t="str">
        <f t="shared" ref="CC6:CK6" si="9">IF(CC7="",NA(),CC7)</f>
        <v>-</v>
      </c>
      <c r="CD6" s="35" t="str">
        <f t="shared" si="9"/>
        <v>-</v>
      </c>
      <c r="CE6" s="35">
        <f t="shared" si="9"/>
        <v>8107.84</v>
      </c>
      <c r="CF6" s="35">
        <f t="shared" si="9"/>
        <v>7723.2</v>
      </c>
      <c r="CG6" s="35" t="str">
        <f t="shared" si="9"/>
        <v>-</v>
      </c>
      <c r="CH6" s="35" t="str">
        <f t="shared" si="9"/>
        <v>-</v>
      </c>
      <c r="CI6" s="35">
        <f t="shared" si="9"/>
        <v>274.35000000000002</v>
      </c>
      <c r="CJ6" s="35">
        <f t="shared" si="9"/>
        <v>273.52</v>
      </c>
      <c r="CK6" s="35">
        <f t="shared" si="9"/>
        <v>274.99</v>
      </c>
      <c r="CL6" s="34" t="str">
        <f>IF(CL7="","",IF(CL7="-","【-】","【"&amp;SUBSTITUTE(TEXT(CL7,"#,##0.00"),"-","△")&amp;"】"))</f>
        <v>【253.04】</v>
      </c>
      <c r="CM6" s="35" t="str">
        <f>IF(CM7="",NA(),CM7)</f>
        <v>-</v>
      </c>
      <c r="CN6" s="35" t="str">
        <f t="shared" ref="CN6:CV6" si="10">IF(CN7="",NA(),CN7)</f>
        <v>-</v>
      </c>
      <c r="CO6" s="35">
        <f t="shared" si="10"/>
        <v>5.56</v>
      </c>
      <c r="CP6" s="35">
        <f t="shared" si="10"/>
        <v>5.68</v>
      </c>
      <c r="CQ6" s="35">
        <f t="shared" si="10"/>
        <v>2.66</v>
      </c>
      <c r="CR6" s="35" t="str">
        <f t="shared" si="10"/>
        <v>-</v>
      </c>
      <c r="CS6" s="35" t="str">
        <f t="shared" si="10"/>
        <v>-</v>
      </c>
      <c r="CT6" s="35">
        <f t="shared" si="10"/>
        <v>50.68</v>
      </c>
      <c r="CU6" s="35">
        <f t="shared" si="10"/>
        <v>50.14</v>
      </c>
      <c r="CV6" s="35">
        <f t="shared" si="10"/>
        <v>54.83</v>
      </c>
      <c r="CW6" s="34" t="str">
        <f>IF(CW7="","",IF(CW7="-","【-】","【"&amp;SUBSTITUTE(TEXT(CW7,"#,##0.00"),"-","△")&amp;"】"))</f>
        <v>【54.84】</v>
      </c>
      <c r="CX6" s="35" t="str">
        <f>IF(CX7="",NA(),CX7)</f>
        <v>-</v>
      </c>
      <c r="CY6" s="35" t="str">
        <f t="shared" ref="CY6:DG6" si="11">IF(CY7="",NA(),CY7)</f>
        <v>-</v>
      </c>
      <c r="CZ6" s="35">
        <f t="shared" si="11"/>
        <v>90.64</v>
      </c>
      <c r="DA6" s="35">
        <f t="shared" si="11"/>
        <v>78.239999999999995</v>
      </c>
      <c r="DB6" s="35">
        <f t="shared" si="11"/>
        <v>81.78</v>
      </c>
      <c r="DC6" s="35" t="str">
        <f t="shared" si="11"/>
        <v>-</v>
      </c>
      <c r="DD6" s="35" t="str">
        <f t="shared" si="11"/>
        <v>-</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4">
        <f t="shared" si="14"/>
        <v>0</v>
      </c>
      <c r="EH6" s="34">
        <f t="shared" si="14"/>
        <v>0</v>
      </c>
      <c r="EI6" s="35">
        <f t="shared" si="14"/>
        <v>13.07</v>
      </c>
      <c r="EJ6" s="35" t="str">
        <f t="shared" si="14"/>
        <v>-</v>
      </c>
      <c r="EK6" s="35" t="str">
        <f t="shared" si="14"/>
        <v>-</v>
      </c>
      <c r="EL6" s="35">
        <f t="shared" si="14"/>
        <v>0.01</v>
      </c>
      <c r="EM6" s="35">
        <f t="shared" si="14"/>
        <v>0.02</v>
      </c>
      <c r="EN6" s="35">
        <f t="shared" si="14"/>
        <v>0.25</v>
      </c>
      <c r="EO6" s="34" t="str">
        <f>IF(EO7="","",IF(EO7="-","【-】","【"&amp;SUBSTITUTE(TEXT(EO7,"#,##0.00"),"-","△")&amp;"】"))</f>
        <v>【0.16】</v>
      </c>
    </row>
    <row r="7" spans="1:145" s="36" customFormat="1" x14ac:dyDescent="0.2">
      <c r="A7" s="28"/>
      <c r="B7" s="37">
        <v>2020</v>
      </c>
      <c r="C7" s="37">
        <v>75647</v>
      </c>
      <c r="D7" s="37">
        <v>47</v>
      </c>
      <c r="E7" s="37">
        <v>17</v>
      </c>
      <c r="F7" s="37">
        <v>5</v>
      </c>
      <c r="G7" s="37">
        <v>0</v>
      </c>
      <c r="H7" s="37" t="s">
        <v>99</v>
      </c>
      <c r="I7" s="37" t="s">
        <v>100</v>
      </c>
      <c r="J7" s="37" t="s">
        <v>101</v>
      </c>
      <c r="K7" s="37" t="s">
        <v>102</v>
      </c>
      <c r="L7" s="37" t="s">
        <v>103</v>
      </c>
      <c r="M7" s="37" t="s">
        <v>104</v>
      </c>
      <c r="N7" s="38" t="s">
        <v>105</v>
      </c>
      <c r="O7" s="38" t="s">
        <v>106</v>
      </c>
      <c r="P7" s="38">
        <v>27.4</v>
      </c>
      <c r="Q7" s="38">
        <v>140.44</v>
      </c>
      <c r="R7" s="38">
        <v>4400</v>
      </c>
      <c r="S7" s="38">
        <v>5246</v>
      </c>
      <c r="T7" s="38">
        <v>230.13</v>
      </c>
      <c r="U7" s="38">
        <v>22.8</v>
      </c>
      <c r="V7" s="38">
        <v>1416</v>
      </c>
      <c r="W7" s="38">
        <v>1.53</v>
      </c>
      <c r="X7" s="38">
        <v>925.49</v>
      </c>
      <c r="Y7" s="38" t="s">
        <v>105</v>
      </c>
      <c r="Z7" s="38" t="s">
        <v>105</v>
      </c>
      <c r="AA7" s="38">
        <v>92.79</v>
      </c>
      <c r="AB7" s="38">
        <v>154.57</v>
      </c>
      <c r="AC7" s="38">
        <v>131.80000000000001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105</v>
      </c>
      <c r="BG7" s="38" t="s">
        <v>105</v>
      </c>
      <c r="BH7" s="38" t="s">
        <v>105</v>
      </c>
      <c r="BI7" s="38">
        <v>0</v>
      </c>
      <c r="BJ7" s="38">
        <v>0</v>
      </c>
      <c r="BK7" s="38" t="s">
        <v>105</v>
      </c>
      <c r="BL7" s="38" t="s">
        <v>105</v>
      </c>
      <c r="BM7" s="38">
        <v>789.46</v>
      </c>
      <c r="BN7" s="38">
        <v>826.83</v>
      </c>
      <c r="BO7" s="38">
        <v>867.83</v>
      </c>
      <c r="BP7" s="38">
        <v>832.52</v>
      </c>
      <c r="BQ7" s="38" t="s">
        <v>105</v>
      </c>
      <c r="BR7" s="38" t="s">
        <v>105</v>
      </c>
      <c r="BS7" s="38">
        <v>0</v>
      </c>
      <c r="BT7" s="38">
        <v>5.8</v>
      </c>
      <c r="BU7" s="38">
        <v>4.67</v>
      </c>
      <c r="BV7" s="38" t="s">
        <v>105</v>
      </c>
      <c r="BW7" s="38" t="s">
        <v>105</v>
      </c>
      <c r="BX7" s="38">
        <v>57.77</v>
      </c>
      <c r="BY7" s="38">
        <v>57.31</v>
      </c>
      <c r="BZ7" s="38">
        <v>57.08</v>
      </c>
      <c r="CA7" s="38">
        <v>60.94</v>
      </c>
      <c r="CB7" s="38" t="s">
        <v>105</v>
      </c>
      <c r="CC7" s="38" t="s">
        <v>105</v>
      </c>
      <c r="CD7" s="38" t="s">
        <v>105</v>
      </c>
      <c r="CE7" s="38">
        <v>8107.84</v>
      </c>
      <c r="CF7" s="38">
        <v>7723.2</v>
      </c>
      <c r="CG7" s="38" t="s">
        <v>105</v>
      </c>
      <c r="CH7" s="38" t="s">
        <v>105</v>
      </c>
      <c r="CI7" s="38">
        <v>274.35000000000002</v>
      </c>
      <c r="CJ7" s="38">
        <v>273.52</v>
      </c>
      <c r="CK7" s="38">
        <v>274.99</v>
      </c>
      <c r="CL7" s="38">
        <v>253.04</v>
      </c>
      <c r="CM7" s="38" t="s">
        <v>105</v>
      </c>
      <c r="CN7" s="38" t="s">
        <v>105</v>
      </c>
      <c r="CO7" s="38">
        <v>5.56</v>
      </c>
      <c r="CP7" s="38">
        <v>5.68</v>
      </c>
      <c r="CQ7" s="38">
        <v>2.66</v>
      </c>
      <c r="CR7" s="38" t="s">
        <v>105</v>
      </c>
      <c r="CS7" s="38" t="s">
        <v>105</v>
      </c>
      <c r="CT7" s="38">
        <v>50.68</v>
      </c>
      <c r="CU7" s="38">
        <v>50.14</v>
      </c>
      <c r="CV7" s="38">
        <v>54.83</v>
      </c>
      <c r="CW7" s="38">
        <v>54.84</v>
      </c>
      <c r="CX7" s="38" t="s">
        <v>105</v>
      </c>
      <c r="CY7" s="38" t="s">
        <v>105</v>
      </c>
      <c r="CZ7" s="38">
        <v>90.64</v>
      </c>
      <c r="DA7" s="38">
        <v>78.239999999999995</v>
      </c>
      <c r="DB7" s="38">
        <v>81.78</v>
      </c>
      <c r="DC7" s="38" t="s">
        <v>105</v>
      </c>
      <c r="DD7" s="38" t="s">
        <v>105</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v>0</v>
      </c>
      <c r="EH7" s="38">
        <v>0</v>
      </c>
      <c r="EI7" s="38">
        <v>13.07</v>
      </c>
      <c r="EJ7" s="38" t="s">
        <v>105</v>
      </c>
      <c r="EK7" s="38" t="s">
        <v>105</v>
      </c>
      <c r="EL7" s="38">
        <v>0.01</v>
      </c>
      <c r="EM7" s="38">
        <v>0.02</v>
      </c>
      <c r="EN7" s="38">
        <v>0.25</v>
      </c>
      <c r="EO7" s="38">
        <v>0.16</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112</v>
      </c>
    </row>
    <row r="12" spans="1:145" x14ac:dyDescent="0.2">
      <c r="B12">
        <v>1</v>
      </c>
      <c r="C12">
        <v>1</v>
      </c>
      <c r="D12">
        <v>1</v>
      </c>
      <c r="E12">
        <v>1</v>
      </c>
      <c r="F12">
        <v>2</v>
      </c>
      <c r="G12" t="s">
        <v>113</v>
      </c>
    </row>
    <row r="13" spans="1:145" x14ac:dyDescent="0.2">
      <c r="B13" t="s">
        <v>114</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2022-02-28T04:46:59Z</cp:lastPrinted>
  <dcterms:created xsi:type="dcterms:W3CDTF">2021-12-03T07:56:06Z</dcterms:created>
  <dcterms:modified xsi:type="dcterms:W3CDTF">2022-02-28T04:56:18Z</dcterms:modified>
  <cp:category/>
</cp:coreProperties>
</file>