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C:\Users\0381\Desktop\"/>
    </mc:Choice>
  </mc:AlternateContent>
  <xr:revisionPtr revIDLastSave="0" documentId="8_{462D570A-D962-4BA9-B59F-2BAAE3253B32}" xr6:coauthVersionLast="36" xr6:coauthVersionMax="36" xr10:uidLastSave="{00000000-0000-0000-0000-000000000000}"/>
  <workbookProtection workbookAlgorithmName="SHA-512" workbookHashValue="L5u7luuWqCl8Hfcld/se7vNtfFF8JSEccpDfT3hE3qP07VWqqgsNio0SCXRUhj+Dqy4ejDuy46spTH53mPkTwg==" workbookSaltValue="8P22SGL1K62oo4Lr6pVA4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W8" i="4" s="1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J86" i="4"/>
  <c r="E86" i="4"/>
  <c r="AL10" i="4"/>
  <c r="AD10" i="4"/>
  <c r="W10" i="4"/>
  <c r="P10" i="4"/>
  <c r="B10" i="4"/>
  <c r="BB8" i="4"/>
  <c r="AT8" i="4"/>
  <c r="AD8" i="4"/>
  <c r="I8" i="4"/>
  <c r="B8" i="4"/>
  <c r="B6" i="4"/>
</calcChain>
</file>

<file path=xl/sharedStrings.xml><?xml version="1.0" encoding="utf-8"?>
<sst xmlns="http://schemas.openxmlformats.org/spreadsheetml/2006/main" count="236" uniqueCount="121">
  <si>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</si>
  <si>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</si>
  <si>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</si>
  <si>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</si>
  <si>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</si>
  <si>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</si>
  <si>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</si>
  <si>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</si>
  <si>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</si>
  <si>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</si>
  <si>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</si>
  <si>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</si>
  <si>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</si>
  <si>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</si>
  <si>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</si>
  <si>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</si>
  <si>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</si>
  <si>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</si>
  <si>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</si>
  <si>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</si>
  <si>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</si>
  <si>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</si>
  <si>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</si>
  <si>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</si>
  <si>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</si>
  <si>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</si>
  <si>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</si>
  <si>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</si>
  <si>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</si>
  <si>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</si>
  <si>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</si>
  <si>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</si>
  <si>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</si>
  <si>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</si>
  <si>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</si>
  <si>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</si>
  <si>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</si>
  <si>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</si>
  <si>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</si>
  <si>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</si>
  <si>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</si>
  <si>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</si>
  <si>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</si>
  <si>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</si>
  <si>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</si>
  <si>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</si>
  <si>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</si>
  <si>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</si>
  <si>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</si>
  <si>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</si>
  <si>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</si>
  <si>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</si>
  <si>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</si>
  <si>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</si>
  <si>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</si>
  <si>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</si>
  <si>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</si>
  <si>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</si>
  <si>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</si>
  <si>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</si>
  <si>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</si>
  <si>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</si>
  <si>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</si>
  <si>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</si>
  <si>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</si>
  <si>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</si>
  <si>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</si>
  <si>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</si>
  <si>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</si>
  <si>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</si>
  <si>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</si>
  <si>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</si>
  <si>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</si>
  <si>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</si>
  <si>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</si>
  <si>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</si>
  <si>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</si>
  <si>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</si>
  <si>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</si>
  <si>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</si>
  <si>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</si>
  <si>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</si>
  <si>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</si>
  <si>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</si>
  <si>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</si>
  <si>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</si>
  <si>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</si>
  <si>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</si>
  <si>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</si>
  <si>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</si>
  <si>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</si>
  <si>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</si>
  <si>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</si>
  <si>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</si>
  <si>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</si>
  <si>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</si>
  <si>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</si>
  <si>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</si>
  <si>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楢葉町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</si>
  <si>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</si>
  <si>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</si>
  <si>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</si>
  <si>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</si>
  <si>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</si>
  <si>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</si>
  <si>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</si>
  <si>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</si>
  <si>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</si>
  <si>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</si>
  <si>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</si>
  <si>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</si>
  <si>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</si>
  <si>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</si>
  <si>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</si>
  <si>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</si>
  <si>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</si>
  <si>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</si>
  <si>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</si>
  <si>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③管渠改善率
東日本大震災による災害復旧工事や受託事業に
よる移設工事等により更新を実施した管渠あり。
使用後３０年以上経過した管渠があることから
維持管理を適正に行い修繕等を実施したい。</t>
    <rPh sb="1" eb="3">
      <t>カンキョ</t>
    </rPh>
    <rPh sb="3" eb="6">
      <t>カイゼンリツ</t>
    </rPh>
    <rPh sb="7" eb="10">
      <t>ヒガシニホン</t>
    </rPh>
    <rPh sb="10" eb="13">
      <t>ダイシンサイ</t>
    </rPh>
    <rPh sb="16" eb="20">
      <t>サイガイフッキュウ</t>
    </rPh>
    <rPh sb="20" eb="22">
      <t>コウジ</t>
    </rPh>
    <rPh sb="23" eb="27">
      <t>ジュタクジギョウ</t>
    </rPh>
    <rPh sb="31" eb="33">
      <t>イセツ</t>
    </rPh>
    <rPh sb="33" eb="36">
      <t>コウジトウ</t>
    </rPh>
    <rPh sb="39" eb="41">
      <t>コウシン</t>
    </rPh>
    <rPh sb="42" eb="44">
      <t>ジッシ</t>
    </rPh>
    <rPh sb="46" eb="48">
      <t>カンキョ</t>
    </rPh>
    <rPh sb="52" eb="55">
      <t>シヨウゴ</t>
    </rPh>
    <rPh sb="57" eb="58">
      <t>ネン</t>
    </rPh>
    <rPh sb="58" eb="60">
      <t>イジョウ</t>
    </rPh>
    <rPh sb="60" eb="62">
      <t>ケイカ</t>
    </rPh>
    <rPh sb="64" eb="66">
      <t>カンキョ</t>
    </rPh>
    <rPh sb="74" eb="76">
      <t>イジ</t>
    </rPh>
    <rPh sb="76" eb="78">
      <t>カンリ</t>
    </rPh>
    <rPh sb="79" eb="81">
      <t>テキセイ</t>
    </rPh>
    <rPh sb="82" eb="83">
      <t>オコナ</t>
    </rPh>
    <rPh sb="84" eb="86">
      <t>シュウゼン</t>
    </rPh>
    <rPh sb="86" eb="87">
      <t>トウ</t>
    </rPh>
    <rPh sb="88" eb="90">
      <t>ジッシ</t>
    </rPh>
    <phoneticPr fontId="4"/>
  </si>
  <si>
    <t>ストックマネジメント計画により施設の改築・更
新を計画的に実施する。
また、今後は定期的に使用料改定を検討し経営改
善を図る一方、維持管理費の見直しが図られてい
ないことから、ＰＰＰ、ＰＦＩ等を活用した維持
管理について当町の現状を踏まえ議論する必要が
ある。</t>
    <rPh sb="10" eb="12">
      <t>ケイカク</t>
    </rPh>
    <rPh sb="15" eb="17">
      <t>シセツ</t>
    </rPh>
    <rPh sb="18" eb="20">
      <t>カイチク</t>
    </rPh>
    <rPh sb="25" eb="28">
      <t>ケイカクテキ</t>
    </rPh>
    <rPh sb="29" eb="31">
      <t>ジッシ</t>
    </rPh>
    <rPh sb="38" eb="40">
      <t>コンゴ</t>
    </rPh>
    <rPh sb="41" eb="44">
      <t>テイキテキ</t>
    </rPh>
    <rPh sb="45" eb="48">
      <t>シヨウリョウ</t>
    </rPh>
    <rPh sb="48" eb="50">
      <t>カイテイ</t>
    </rPh>
    <rPh sb="51" eb="53">
      <t>ケントウ</t>
    </rPh>
    <rPh sb="54" eb="56">
      <t>ケイエイ</t>
    </rPh>
    <rPh sb="60" eb="61">
      <t>ハカ</t>
    </rPh>
    <rPh sb="62" eb="64">
      <t>イッポウ</t>
    </rPh>
    <rPh sb="65" eb="67">
      <t>イジ</t>
    </rPh>
    <rPh sb="67" eb="70">
      <t>カンリヒ</t>
    </rPh>
    <rPh sb="71" eb="73">
      <t>ミナオ</t>
    </rPh>
    <rPh sb="75" eb="76">
      <t>ハカ</t>
    </rPh>
    <rPh sb="95" eb="96">
      <t>トウ</t>
    </rPh>
    <rPh sb="97" eb="99">
      <t>カツヨウ</t>
    </rPh>
    <rPh sb="110" eb="112">
      <t>トウチョウ</t>
    </rPh>
    <rPh sb="113" eb="115">
      <t>ゲンジョウ</t>
    </rPh>
    <rPh sb="116" eb="117">
      <t>フ</t>
    </rPh>
    <rPh sb="119" eb="121">
      <t>ギロン</t>
    </rPh>
    <rPh sb="123" eb="125">
      <t>ヒツヨウ</t>
    </rPh>
    <phoneticPr fontId="4"/>
  </si>
  <si>
    <t xml:space="preserve">①収益的収支比率
昨年度比で改善している。しかし未だ約６３％が
一般会計繰入金が占めている。
今後の使用料改定を視野に入れて検討する。
④地方債においては、全額一般会計繰入金での返
済をしており、下水道使用料等での返済が極めて
困難である。
⑤経費回収率
低い数値で推移しているので、今後も改善に向け
て努力したい。
⑥汚水処理原価
年々原価が上昇しているが、維持管理費の削減に
は限度があり大きな課題となっている。
⑦施設利用率
分譲地新規建設などによって接続が増加し改善が
図られている。その一方で遊休状態となっている
施設があるため、利活用についての課題あり。
⑧水洗化率
東日本大震災以降、正確な数値化が実施できてい
ないので、今後の課題である。
</t>
    <rPh sb="1" eb="4">
      <t>シュウエキテキ</t>
    </rPh>
    <rPh sb="4" eb="6">
      <t>シュウシ</t>
    </rPh>
    <rPh sb="6" eb="8">
      <t>ヒリツ</t>
    </rPh>
    <rPh sb="9" eb="13">
      <t>サクネンドヒ</t>
    </rPh>
    <rPh sb="14" eb="16">
      <t>カイゼン</t>
    </rPh>
    <rPh sb="24" eb="25">
      <t>イマ</t>
    </rPh>
    <rPh sb="26" eb="27">
      <t>ヤク</t>
    </rPh>
    <rPh sb="32" eb="36">
      <t>イッパンカイケイ</t>
    </rPh>
    <rPh sb="36" eb="39">
      <t>クリイレキン</t>
    </rPh>
    <rPh sb="40" eb="41">
      <t>シ</t>
    </rPh>
    <rPh sb="47" eb="49">
      <t>コンゴ</t>
    </rPh>
    <rPh sb="50" eb="55">
      <t>シヨウリョウカイテイ</t>
    </rPh>
    <rPh sb="56" eb="58">
      <t>シヤ</t>
    </rPh>
    <rPh sb="59" eb="60">
      <t>イ</t>
    </rPh>
    <rPh sb="62" eb="64">
      <t>ケントウ</t>
    </rPh>
    <rPh sb="69" eb="72">
      <t>チホウサイ</t>
    </rPh>
    <rPh sb="78" eb="80">
      <t>ゼンガク</t>
    </rPh>
    <rPh sb="80" eb="84">
      <t>イッパンカイケイ</t>
    </rPh>
    <rPh sb="84" eb="87">
      <t>クリイレキン</t>
    </rPh>
    <rPh sb="98" eb="101">
      <t>ゲスイドウ</t>
    </rPh>
    <rPh sb="101" eb="104">
      <t>シヨウリョウ</t>
    </rPh>
    <rPh sb="104" eb="105">
      <t>トウ</t>
    </rPh>
    <rPh sb="107" eb="109">
      <t>ヘンサイ</t>
    </rPh>
    <rPh sb="110" eb="111">
      <t>キワ</t>
    </rPh>
    <rPh sb="114" eb="116">
      <t>コンナン</t>
    </rPh>
    <rPh sb="122" eb="127">
      <t>ケイヒカイシュウリツ</t>
    </rPh>
    <rPh sb="128" eb="129">
      <t>ヒク</t>
    </rPh>
    <rPh sb="130" eb="132">
      <t>スウチ</t>
    </rPh>
    <rPh sb="133" eb="135">
      <t>スイイ</t>
    </rPh>
    <rPh sb="142" eb="144">
      <t>コンゴ</t>
    </rPh>
    <rPh sb="145" eb="147">
      <t>カイゼン</t>
    </rPh>
    <rPh sb="148" eb="149">
      <t>ム</t>
    </rPh>
    <rPh sb="152" eb="154">
      <t>ドリョク</t>
    </rPh>
    <rPh sb="160" eb="166">
      <t>オスイショリゲンカ</t>
    </rPh>
    <rPh sb="167" eb="169">
      <t>ネンネン</t>
    </rPh>
    <rPh sb="169" eb="171">
      <t>ゲンカ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</si>
</sst>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9-4D91-894F-2E92D6D4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0.09</c:v>
                </c:pt>
                <c:pt idx="2">
                  <c:v>0.13</c:v>
                </c:pt>
                <c:pt idx="3">
                  <c:v>0.36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9-4D91-894F-2E92D6D4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20.09</c:v>
                </c:pt>
                <c:pt idx="1">
                  <c:v>25.79</c:v>
                </c:pt>
                <c:pt idx="2">
                  <c:v>28.33</c:v>
                </c:pt>
                <c:pt idx="3">
                  <c:v>30.42</c:v>
                </c:pt>
                <c:pt idx="4">
                  <c:v>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C-47BF-B0FE-38FA2C56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42.9</c:v>
                </c:pt>
                <c:pt idx="1">
                  <c:v>43.36</c:v>
                </c:pt>
                <c:pt idx="2">
                  <c:v>42.56</c:v>
                </c:pt>
                <c:pt idx="3">
                  <c:v>42.47</c:v>
                </c:pt>
                <c:pt idx="4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C-47BF-B0FE-38FA2C56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80.09</c:v>
                </c:pt>
                <c:pt idx="1">
                  <c:v>80.09</c:v>
                </c:pt>
                <c:pt idx="2">
                  <c:v>80.09</c:v>
                </c:pt>
                <c:pt idx="3">
                  <c:v>80.09</c:v>
                </c:pt>
                <c:pt idx="4">
                  <c:v>80.09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B-4E02-AADD-4AF7DDA3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83.5</c:v>
                </c:pt>
                <c:pt idx="1">
                  <c:v>83.06</c:v>
                </c:pt>
                <c:pt idx="2">
                  <c:v>83.32</c:v>
                </c:pt>
                <c:pt idx="3">
                  <c:v>83.75</c:v>
                </c:pt>
                <c:pt idx="4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B-4E02-AADD-4AF7DDA3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94.37</c:v>
                </c:pt>
                <c:pt idx="1">
                  <c:v>106.78</c:v>
                </c:pt>
                <c:pt idx="2">
                  <c:v>97.04</c:v>
                </c:pt>
                <c:pt idx="3">
                  <c:v>93.11</c:v>
                </c:pt>
                <c:pt idx="4">
                  <c:v>98.75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C-4842-9BE1-2CF07689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C-4842-9BE1-2CF07689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6-4483-82A1-EAD640F2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6-4483-82A1-EAD640F2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E-4F48-AF09-749A6154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E-4F48-AF09-749A6154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E-47FF-B3C0-6790B36E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E-47FF-B3C0-6790B36E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EA6-A956-0AE5486F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B-4EA6-A956-0AE5486F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AE1-A466-2EFE6CCA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1298.9100000000001</c:v>
                </c:pt>
                <c:pt idx="1">
                  <c:v>1243.71</c:v>
                </c:pt>
                <c:pt idx="2">
                  <c:v>1194.1500000000001</c:v>
                </c:pt>
                <c:pt idx="3">
                  <c:v>1206.79</c:v>
                </c:pt>
                <c:pt idx="4">
                  <c:v>1258.43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2-4AE1-A466-2EFE6CCA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14.92</c:v>
                </c:pt>
                <c:pt idx="1">
                  <c:v>33.65</c:v>
                </c:pt>
                <c:pt idx="2">
                  <c:v>36.020000000000003</c:v>
                </c:pt>
                <c:pt idx="3">
                  <c:v>41.2</c:v>
                </c:pt>
                <c:pt idx="4">
                  <c:v>40.880000000000003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2-4428-AC48-3221F2CD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69.87</c:v>
                </c:pt>
                <c:pt idx="1">
                  <c:v>74.3</c:v>
                </c:pt>
                <c:pt idx="2">
                  <c:v>72.260000000000005</c:v>
                </c:pt>
                <c:pt idx="3">
                  <c:v>71.84</c:v>
                </c:pt>
                <c:pt idx="4">
                  <c:v>73.36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428-AC48-3221F2CD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888.91</c:v>
                </c:pt>
                <c:pt idx="1">
                  <c:v>386.16</c:v>
                </c:pt>
                <c:pt idx="2">
                  <c:v>428.64</c:v>
                </c:pt>
                <c:pt idx="3">
                  <c:v>479.28</c:v>
                </c:pt>
                <c:pt idx="4">
                  <c:v>493.47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4-4343-B547-083A6B2B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234.96</c:v>
                </c:pt>
                <c:pt idx="1">
                  <c:v>221.81</c:v>
                </c:pt>
                <c:pt idx="2">
                  <c:v>230.02</c:v>
                </c:pt>
                <c:pt idx="3">
                  <c:v>228.47</c:v>
                </c:pt>
                <c:pt idx="4">
                  <c:v>224.88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4-4343-B547-083A6B2B6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O13" zoomScale="115" zoomScaleNormal="11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楢葉町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6767</v>
      </c>
      <c r="AM8" s="69"/>
      <c r="AN8" s="69"/>
      <c r="AO8" s="69"/>
      <c r="AP8" s="69"/>
      <c r="AQ8" s="69"/>
      <c r="AR8" s="69"/>
      <c r="AS8" s="69"/>
      <c r="AT8" s="68">
        <f>データ!T6</f>
        <v>103.64</v>
      </c>
      <c r="AU8" s="68"/>
      <c r="AV8" s="68"/>
      <c r="AW8" s="68"/>
      <c r="AX8" s="68"/>
      <c r="AY8" s="68"/>
      <c r="AZ8" s="68"/>
      <c r="BA8" s="68"/>
      <c r="BB8" s="68">
        <f>データ!U6</f>
        <v>65.290000000000006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92.43</v>
      </c>
      <c r="Q10" s="68"/>
      <c r="R10" s="68"/>
      <c r="S10" s="68"/>
      <c r="T10" s="68"/>
      <c r="U10" s="68"/>
      <c r="V10" s="68"/>
      <c r="W10" s="68">
        <f>データ!Q6</f>
        <v>98.69</v>
      </c>
      <c r="X10" s="68"/>
      <c r="Y10" s="68"/>
      <c r="Z10" s="68"/>
      <c r="AA10" s="68"/>
      <c r="AB10" s="68"/>
      <c r="AC10" s="68"/>
      <c r="AD10" s="69">
        <f>データ!R6</f>
        <v>3300</v>
      </c>
      <c r="AE10" s="69"/>
      <c r="AF10" s="69"/>
      <c r="AG10" s="69"/>
      <c r="AH10" s="69"/>
      <c r="AI10" s="69"/>
      <c r="AJ10" s="69"/>
      <c r="AK10" s="2"/>
      <c r="AL10" s="69">
        <f>データ!V6</f>
        <v>6253</v>
      </c>
      <c r="AM10" s="69"/>
      <c r="AN10" s="69"/>
      <c r="AO10" s="69"/>
      <c r="AP10" s="69"/>
      <c r="AQ10" s="69"/>
      <c r="AR10" s="69"/>
      <c r="AS10" s="69"/>
      <c r="AT10" s="68">
        <f>データ!W6</f>
        <v>3.86</v>
      </c>
      <c r="AU10" s="68"/>
      <c r="AV10" s="68"/>
      <c r="AW10" s="68"/>
      <c r="AX10" s="68"/>
      <c r="AY10" s="68"/>
      <c r="AZ10" s="68"/>
      <c r="BA10" s="68"/>
      <c r="BB10" s="68">
        <f>データ!X6</f>
        <v>1619.95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120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【1,260.21】</v>
      </c>
      <c r="I86" s="26" t="str">
        <f>データ!CA6</f>
        <v>【75.29】</v>
      </c>
      <c r="J86" s="26" t="str">
        <f>データ!CL6</f>
        <v>【215.41】</v>
      </c>
      <c r="K86" s="26" t="str">
        <f>データ!CW6</f>
        <v>【42.90】</v>
      </c>
      <c r="L86" s="26" t="str">
        <f>データ!DH6</f>
        <v>【84.75】</v>
      </c>
      <c r="M86" s="26" t="s">
        <v>44</v>
      </c>
      <c r="N86" s="26" t="s">
        <v>44</v>
      </c>
      <c r="O86" s="26" t="str">
        <f>データ!EO6</f>
        <v>【0.30】</v>
      </c>
    </row>
  </sheetData>
  <sheetProtection algorithmName="SHA-512" hashValue="NIVxINo/52U8f/hwJEW9z+TQGp2si1Cf3E6Xe0cVxr/B9D+IshZ506aml6oRI4YB/SMj9ZoCOlQOYCncS7sZMg==" saltValue="GuKxzcLtrvQIZ8nxW8hRX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75426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楢葉町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92.43</v>
      </c>
      <c r="Q6" s="34">
        <f t="shared" si="3"/>
        <v>98.69</v>
      </c>
      <c r="R6" s="34">
        <f t="shared" si="3"/>
        <v>3300</v>
      </c>
      <c r="S6" s="34">
        <f t="shared" si="3"/>
        <v>6767</v>
      </c>
      <c r="T6" s="34">
        <f t="shared" si="3"/>
        <v>103.64</v>
      </c>
      <c r="U6" s="34">
        <f t="shared" si="3"/>
        <v>65.290000000000006</v>
      </c>
      <c r="V6" s="34">
        <f t="shared" si="3"/>
        <v>6253</v>
      </c>
      <c r="W6" s="34">
        <f t="shared" si="3"/>
        <v>3.86</v>
      </c>
      <c r="X6" s="34">
        <f t="shared" si="3"/>
        <v>1619.95</v>
      </c>
      <c r="Y6" s="35">
        <f>IF(Y7="",NA(),Y7)</f>
        <v>94.37</v>
      </c>
      <c r="Z6" s="35">
        <f t="shared" ref="Z6:AH6" si="4">IF(Z7="",NA(),Z7)</f>
        <v>106.78</v>
      </c>
      <c r="AA6" s="35">
        <f t="shared" si="4"/>
        <v>97.04</v>
      </c>
      <c r="AB6" s="35">
        <f t="shared" si="4"/>
        <v>93.11</v>
      </c>
      <c r="AC6" s="35">
        <f t="shared" si="4"/>
        <v>98.75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1298.9100000000001</v>
      </c>
      <c r="BL6" s="35">
        <f t="shared" si="7"/>
        <v>1243.71</v>
      </c>
      <c r="BM6" s="35">
        <f t="shared" si="7"/>
        <v>1194.1500000000001</v>
      </c>
      <c r="BN6" s="35">
        <f t="shared" si="7"/>
        <v>1206.79</v>
      </c>
      <c r="BO6" s="35">
        <f t="shared" si="7"/>
        <v>1258.43</v>
      </c>
      <c r="BP6" s="34" t="str">
        <f>IF(BP7="","",IF(BP7="-","【-】","【"&amp;SUBSTITUTE(TEXT(BP7,"#,##0.00"),"-","△")&amp;"】"))</f>
        <v>【1,260.21】</v>
      </c>
      <c r="BQ6" s="35">
        <f>IF(BQ7="",NA(),BQ7)</f>
        <v>14.92</v>
      </c>
      <c r="BR6" s="35">
        <f t="shared" ref="BR6:BZ6" si="8">IF(BR7="",NA(),BR7)</f>
        <v>33.65</v>
      </c>
      <c r="BS6" s="35">
        <f t="shared" si="8"/>
        <v>36.020000000000003</v>
      </c>
      <c r="BT6" s="35">
        <f t="shared" si="8"/>
        <v>41.2</v>
      </c>
      <c r="BU6" s="35">
        <f t="shared" si="8"/>
        <v>40.880000000000003</v>
      </c>
      <c r="BV6" s="35">
        <f t="shared" si="8"/>
        <v>69.87</v>
      </c>
      <c r="BW6" s="35">
        <f t="shared" si="8"/>
        <v>74.3</v>
      </c>
      <c r="BX6" s="35">
        <f t="shared" si="8"/>
        <v>72.260000000000005</v>
      </c>
      <c r="BY6" s="35">
        <f t="shared" si="8"/>
        <v>71.84</v>
      </c>
      <c r="BZ6" s="35">
        <f t="shared" si="8"/>
        <v>73.36</v>
      </c>
      <c r="CA6" s="34" t="str">
        <f>IF(CA7="","",IF(CA7="-","【-】","【"&amp;SUBSTITUTE(TEXT(CA7,"#,##0.00"),"-","△")&amp;"】"))</f>
        <v>【75.29】</v>
      </c>
      <c r="CB6" s="35">
        <f>IF(CB7="",NA(),CB7)</f>
        <v>888.91</v>
      </c>
      <c r="CC6" s="35">
        <f t="shared" ref="CC6:CK6" si="9">IF(CC7="",NA(),CC7)</f>
        <v>386.16</v>
      </c>
      <c r="CD6" s="35">
        <f t="shared" si="9"/>
        <v>428.64</v>
      </c>
      <c r="CE6" s="35">
        <f t="shared" si="9"/>
        <v>479.28</v>
      </c>
      <c r="CF6" s="35">
        <f t="shared" si="9"/>
        <v>493.47</v>
      </c>
      <c r="CG6" s="35">
        <f t="shared" si="9"/>
        <v>234.96</v>
      </c>
      <c r="CH6" s="35">
        <f t="shared" si="9"/>
        <v>221.81</v>
      </c>
      <c r="CI6" s="35">
        <f t="shared" si="9"/>
        <v>230.02</v>
      </c>
      <c r="CJ6" s="35">
        <f t="shared" si="9"/>
        <v>228.47</v>
      </c>
      <c r="CK6" s="35">
        <f t="shared" si="9"/>
        <v>224.88</v>
      </c>
      <c r="CL6" s="34" t="str">
        <f>IF(CL7="","",IF(CL7="-","【-】","【"&amp;SUBSTITUTE(TEXT(CL7,"#,##0.00"),"-","△")&amp;"】"))</f>
        <v>【215.41】</v>
      </c>
      <c r="CM6" s="35">
        <f>IF(CM7="",NA(),CM7)</f>
        <v>20.09</v>
      </c>
      <c r="CN6" s="35">
        <f t="shared" ref="CN6:CV6" si="10">IF(CN7="",NA(),CN7)</f>
        <v>25.79</v>
      </c>
      <c r="CO6" s="35">
        <f t="shared" si="10"/>
        <v>28.33</v>
      </c>
      <c r="CP6" s="35">
        <f t="shared" si="10"/>
        <v>30.42</v>
      </c>
      <c r="CQ6" s="35">
        <f t="shared" si="10"/>
        <v>34.03</v>
      </c>
      <c r="CR6" s="35">
        <f t="shared" si="10"/>
        <v>42.9</v>
      </c>
      <c r="CS6" s="35">
        <f t="shared" si="10"/>
        <v>43.36</v>
      </c>
      <c r="CT6" s="35">
        <f t="shared" si="10"/>
        <v>42.56</v>
      </c>
      <c r="CU6" s="35">
        <f t="shared" si="10"/>
        <v>42.47</v>
      </c>
      <c r="CV6" s="35">
        <f t="shared" si="10"/>
        <v>42.4</v>
      </c>
      <c r="CW6" s="34" t="str">
        <f>IF(CW7="","",IF(CW7="-","【-】","【"&amp;SUBSTITUTE(TEXT(CW7,"#,##0.00"),"-","△")&amp;"】"))</f>
        <v>【42.90】</v>
      </c>
      <c r="CX6" s="35">
        <f>IF(CX7="",NA(),CX7)</f>
        <v>80.09</v>
      </c>
      <c r="CY6" s="35">
        <f t="shared" ref="CY6:DG6" si="11">IF(CY7="",NA(),CY7)</f>
        <v>80.09</v>
      </c>
      <c r="CZ6" s="35">
        <f t="shared" si="11"/>
        <v>80.09</v>
      </c>
      <c r="DA6" s="35">
        <f t="shared" si="11"/>
        <v>80.09</v>
      </c>
      <c r="DB6" s="35">
        <f t="shared" si="11"/>
        <v>80.09</v>
      </c>
      <c r="DC6" s="35">
        <f t="shared" si="11"/>
        <v>83.5</v>
      </c>
      <c r="DD6" s="35">
        <f t="shared" si="11"/>
        <v>83.06</v>
      </c>
      <c r="DE6" s="35">
        <f t="shared" si="11"/>
        <v>83.32</v>
      </c>
      <c r="DF6" s="35">
        <f t="shared" si="11"/>
        <v>83.75</v>
      </c>
      <c r="DG6" s="35">
        <f t="shared" si="11"/>
        <v>84.19</v>
      </c>
      <c r="DH6" s="34" t="str">
        <f>IF(DH7="","",IF(DH7="-","【-】","【"&amp;SUBSTITUTE(TEXT(DH7,"#,##0.00"),"-","△")&amp;"】"))</f>
        <v>【84.75】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0.09</v>
      </c>
      <c r="EK6" s="35">
        <f t="shared" si="14"/>
        <v>0.09</v>
      </c>
      <c r="EL6" s="35">
        <f t="shared" si="14"/>
        <v>0.13</v>
      </c>
      <c r="EM6" s="35">
        <f t="shared" si="14"/>
        <v>0.36</v>
      </c>
      <c r="EN6" s="35">
        <f t="shared" si="14"/>
        <v>0.39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15">
      <c r="A7" s="28"/>
      <c r="B7" s="37">
        <v>2020</v>
      </c>
      <c r="C7" s="37">
        <v>75426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92.43</v>
      </c>
      <c r="Q7" s="38">
        <v>98.69</v>
      </c>
      <c r="R7" s="38">
        <v>3300</v>
      </c>
      <c r="S7" s="38">
        <v>6767</v>
      </c>
      <c r="T7" s="38">
        <v>103.64</v>
      </c>
      <c r="U7" s="38">
        <v>65.290000000000006</v>
      </c>
      <c r="V7" s="38">
        <v>6253</v>
      </c>
      <c r="W7" s="38">
        <v>3.86</v>
      </c>
      <c r="X7" s="38">
        <v>1619.95</v>
      </c>
      <c r="Y7" s="38">
        <v>94.37</v>
      </c>
      <c r="Z7" s="38">
        <v>106.78</v>
      </c>
      <c r="AA7" s="38">
        <v>97.04</v>
      </c>
      <c r="AB7" s="38">
        <v>93.11</v>
      </c>
      <c r="AC7" s="38">
        <v>98.75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1298.9100000000001</v>
      </c>
      <c r="BL7" s="38">
        <v>1243.71</v>
      </c>
      <c r="BM7" s="38">
        <v>1194.1500000000001</v>
      </c>
      <c r="BN7" s="38">
        <v>1206.79</v>
      </c>
      <c r="BO7" s="38">
        <v>1258.43</v>
      </c>
      <c r="BP7" s="38">
        <v>1260.21</v>
      </c>
      <c r="BQ7" s="38">
        <v>14.92</v>
      </c>
      <c r="BR7" s="38">
        <v>33.65</v>
      </c>
      <c r="BS7" s="38">
        <v>36.020000000000003</v>
      </c>
      <c r="BT7" s="38">
        <v>41.2</v>
      </c>
      <c r="BU7" s="38">
        <v>40.880000000000003</v>
      </c>
      <c r="BV7" s="38">
        <v>69.87</v>
      </c>
      <c r="BW7" s="38">
        <v>74.3</v>
      </c>
      <c r="BX7" s="38">
        <v>72.260000000000005</v>
      </c>
      <c r="BY7" s="38">
        <v>71.84</v>
      </c>
      <c r="BZ7" s="38">
        <v>73.36</v>
      </c>
      <c r="CA7" s="38">
        <v>75.290000000000006</v>
      </c>
      <c r="CB7" s="38">
        <v>888.91</v>
      </c>
      <c r="CC7" s="38">
        <v>386.16</v>
      </c>
      <c r="CD7" s="38">
        <v>428.64</v>
      </c>
      <c r="CE7" s="38">
        <v>479.28</v>
      </c>
      <c r="CF7" s="38">
        <v>493.47</v>
      </c>
      <c r="CG7" s="38">
        <v>234.96</v>
      </c>
      <c r="CH7" s="38">
        <v>221.81</v>
      </c>
      <c r="CI7" s="38">
        <v>230.02</v>
      </c>
      <c r="CJ7" s="38">
        <v>228.47</v>
      </c>
      <c r="CK7" s="38">
        <v>224.88</v>
      </c>
      <c r="CL7" s="38">
        <v>215.41</v>
      </c>
      <c r="CM7" s="38">
        <v>20.09</v>
      </c>
      <c r="CN7" s="38">
        <v>25.79</v>
      </c>
      <c r="CO7" s="38">
        <v>28.33</v>
      </c>
      <c r="CP7" s="38">
        <v>30.42</v>
      </c>
      <c r="CQ7" s="38">
        <v>34.03</v>
      </c>
      <c r="CR7" s="38">
        <v>42.9</v>
      </c>
      <c r="CS7" s="38">
        <v>43.36</v>
      </c>
      <c r="CT7" s="38">
        <v>42.56</v>
      </c>
      <c r="CU7" s="38">
        <v>42.47</v>
      </c>
      <c r="CV7" s="38">
        <v>42.4</v>
      </c>
      <c r="CW7" s="38">
        <v>42.9</v>
      </c>
      <c r="CX7" s="38">
        <v>80.09</v>
      </c>
      <c r="CY7" s="38">
        <v>80.09</v>
      </c>
      <c r="CZ7" s="38">
        <v>80.09</v>
      </c>
      <c r="DA7" s="38">
        <v>80.09</v>
      </c>
      <c r="DB7" s="38">
        <v>80.09</v>
      </c>
      <c r="DC7" s="38">
        <v>83.5</v>
      </c>
      <c r="DD7" s="38">
        <v>83.06</v>
      </c>
      <c r="DE7" s="38">
        <v>83.32</v>
      </c>
      <c r="DF7" s="38">
        <v>83.75</v>
      </c>
      <c r="DG7" s="38">
        <v>84.19</v>
      </c>
      <c r="DH7" s="38">
        <v>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0.09</v>
      </c>
      <c r="EK7" s="38">
        <v>0.09</v>
      </c>
      <c r="EL7" s="38">
        <v>0.13</v>
      </c>
      <c r="EM7" s="38">
        <v>0.36</v>
      </c>
      <c r="EN7" s="38">
        <v>0.39</v>
      </c>
      <c r="EO7" s="38">
        <v>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佐久間 明</cp:lastModifiedBy>
  <cp:lastPrinted>2022-01-17T05:18:00Z</cp:lastPrinted>
  <dcterms:created xsi:type="dcterms:W3CDTF">2021-12-03T07:50:08Z</dcterms:created>
  <dcterms:modified xsi:type="dcterms:W3CDTF">2022-01-17T05:26:58Z</dcterms:modified>
  <cp:category/>
</cp:coreProperties>
</file>