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User\Desktop\Suzuki_Yuta\103　農集排関係\農業集落排水事業経営戦略\R3\経営比較分析表\"/>
    </mc:Choice>
  </mc:AlternateContent>
  <xr:revisionPtr revIDLastSave="0" documentId="8_{7BDA41F8-C351-4225-8310-9625DA59D62D}" xr6:coauthVersionLast="47" xr6:coauthVersionMax="47" xr10:uidLastSave="{00000000-0000-0000-0000-000000000000}"/>
  <workbookProtection workbookAlgorithmName="SHA-512" workbookHashValue="cOXnjXeaabvyhReOB8uyyXKLyIt0iYjHJSbOOxMxDAjx61o6O0nIgrQKEUFKSbfwmTZa4EcPno6TO/Z6aIorVA==" workbookSaltValue="dWeLLtrda7pAnbAMf909S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<sst xmlns="http://schemas.openxmlformats.org/spreadsheetml/2006/main" count="236" uniqueCount="122">
  <si>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</si>
  <si>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</si>
  <si>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</si>
  <si>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</si>
  <si>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</si>
  <si>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</si>
  <si>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</si>
  <si>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</si>
  <si>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</si>
  <si>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</si>
  <si>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</si>
  <si>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</si>
  <si>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</si>
  <si>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</si>
  <si>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</si>
  <si>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</si>
  <si>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</si>
  <si>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</si>
  <si>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</si>
  <si>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</si>
  <si>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</si>
  <si>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</si>
  <si>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</si>
  <si>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</si>
  <si>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</si>
  <si>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</si>
  <si>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</si>
  <si>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</si>
  <si>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</si>
  <si>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</si>
  <si>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</si>
  <si>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</si>
  <si>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</si>
  <si>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</si>
  <si>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</si>
  <si>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</si>
  <si>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</si>
  <si>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</si>
  <si>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</si>
  <si>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</si>
  <si>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</si>
  <si>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</si>
  <si>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</si>
  <si>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</si>
  <si>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</si>
  <si>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</si>
  <si>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</si>
  <si>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</si>
  <si>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</si>
  <si>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</si>
  <si>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</si>
  <si>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</si>
  <si>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</si>
  <si>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</si>
  <si>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</si>
  <si>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</si>
  <si>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</si>
  <si>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</si>
  <si>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</si>
  <si>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</si>
  <si>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</si>
  <si>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</si>
  <si>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</si>
  <si>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</si>
  <si>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</si>
  <si>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</si>
  <si>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</si>
  <si>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</si>
  <si>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</si>
  <si>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</si>
  <si>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</si>
  <si>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</si>
  <si>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</si>
  <si>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</si>
  <si>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</si>
  <si>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</si>
  <si>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</si>
  <si>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</si>
  <si>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</si>
  <si>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</si>
  <si>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</si>
  <si>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</si>
  <si>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</si>
  <si>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</si>
  <si>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</si>
  <si>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</si>
  <si>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</si>
  <si>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</si>
  <si>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</si>
  <si>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</si>
  <si>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</si>
  <si>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</si>
  <si>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</si>
  <si>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</si>
  <si>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</si>
  <si>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</si>
  <si>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</si>
  <si>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</si>
  <si>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</si>
  <si>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</si>
  <si>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</si>
  <si>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</si>
  <si>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</si>
  <si>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</si>
  <si>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</si>
  <si>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</si>
  <si>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</si>
  <si>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</si>
  <si>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</si>
  <si>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</si>
  <si>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</si>
  <si>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</si>
  <si>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</si>
  <si>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</si>
  <si>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</si>
  <si>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</si>
  <si>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</si>
  <si>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</si>
  <si>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</si>
  <si>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収益的収支比率については、前年から引き続き100%を上回り黒字となっており、今後も健全経営を継続していきたい。
　経費回収率については、、汚水処理経費のほとんどを使用料以外の収入により賄っている状況である。そのため、汚水処理経費の削減に努め財源を確保していく必要がある。
　汚水処理原価については、類似団体平均値と比べて高い値となっており、効率的な汚水処理が実施されているとは言えない。今後は維持管理費の削減に向けた取り組みをする必要がある。
　施設利用率、水洗化率については、類似団体平均値と比べ低い値となっている。これは接続人口の減少や、それに伴う使用料収入の不足が要因であると考えられる。</t>
    <rPh sb="1" eb="4">
      <t>シュウエキテキ</t>
    </rPh>
    <rPh sb="4" eb="6">
      <t>シュウシ</t>
    </rPh>
    <rPh sb="6" eb="8">
      <t>ヒリツ</t>
    </rPh>
    <rPh sb="14" eb="16">
      <t>ゼンネン</t>
    </rPh>
    <rPh sb="18" eb="19">
      <t>ヒ</t>
    </rPh>
    <rPh sb="20" eb="21">
      <t>ツヅ</t>
    </rPh>
    <rPh sb="27" eb="29">
      <t>ウワマワ</t>
    </rPh>
    <rPh sb="30" eb="32">
      <t>クロジ</t>
    </rPh>
    <rPh sb="39" eb="41">
      <t>コンゴ</t>
    </rPh>
    <rPh sb="42" eb="44">
      <t>ケンゼン</t>
    </rPh>
    <rPh sb="44" eb="46">
      <t>ケイエイ</t>
    </rPh>
    <rPh sb="47" eb="49">
      <t>ケイゾク</t>
    </rPh>
    <rPh sb="58" eb="60">
      <t>ケイヒ</t>
    </rPh>
    <rPh sb="60" eb="62">
      <t>カイシュウ</t>
    </rPh>
    <rPh sb="62" eb="63">
      <t>リツ</t>
    </rPh>
    <rPh sb="70" eb="72">
      <t>オスイ</t>
    </rPh>
    <rPh sb="72" eb="74">
      <t>ショリ</t>
    </rPh>
    <rPh sb="74" eb="76">
      <t>ケイヒ</t>
    </rPh>
    <rPh sb="82" eb="85">
      <t>シヨウリョウ</t>
    </rPh>
    <rPh sb="85" eb="87">
      <t>イガイ</t>
    </rPh>
    <rPh sb="88" eb="90">
      <t>シュウニュウ</t>
    </rPh>
    <rPh sb="93" eb="94">
      <t>マカナ</t>
    </rPh>
    <rPh sb="98" eb="100">
      <t>ジョウキョウ</t>
    </rPh>
    <rPh sb="109" eb="111">
      <t>オスイ</t>
    </rPh>
    <rPh sb="111" eb="113">
      <t>ショリ</t>
    </rPh>
    <rPh sb="113" eb="115">
      <t>ケイヒ</t>
    </rPh>
    <rPh sb="116" eb="118">
      <t>サクゲン</t>
    </rPh>
    <rPh sb="119" eb="120">
      <t>ツト</t>
    </rPh>
    <rPh sb="121" eb="123">
      <t>ザイゲン</t>
    </rPh>
    <rPh sb="124" eb="126">
      <t>カクホ</t>
    </rPh>
    <rPh sb="130" eb="132">
      <t>ヒツヨウ</t>
    </rPh>
    <rPh sb="138" eb="140">
      <t>オスイ</t>
    </rPh>
    <rPh sb="140" eb="142">
      <t>ショリ</t>
    </rPh>
    <rPh sb="142" eb="144">
      <t>ゲンカ</t>
    </rPh>
    <rPh sb="150" eb="152">
      <t>ルイジ</t>
    </rPh>
    <rPh sb="152" eb="154">
      <t>ダンタイ</t>
    </rPh>
    <rPh sb="154" eb="157">
      <t>ヘイキンチ</t>
    </rPh>
    <rPh sb="158" eb="159">
      <t>クラ</t>
    </rPh>
    <rPh sb="161" eb="162">
      <t>タカ</t>
    </rPh>
    <rPh sb="163" eb="164">
      <t>アタイ</t>
    </rPh>
    <rPh sb="171" eb="174">
      <t>コウリツテキ</t>
    </rPh>
    <rPh sb="175" eb="177">
      <t>オスイ</t>
    </rPh>
    <rPh sb="177" eb="179">
      <t>ショリ</t>
    </rPh>
    <rPh sb="180" eb="182">
      <t>ジッシ</t>
    </rPh>
    <rPh sb="189" eb="190">
      <t>イ</t>
    </rPh>
    <rPh sb="194" eb="196">
      <t>コンゴ</t>
    </rPh>
    <rPh sb="197" eb="199">
      <t>イジ</t>
    </rPh>
    <rPh sb="199" eb="202">
      <t>カンリヒ</t>
    </rPh>
    <rPh sb="203" eb="205">
      <t>サクゲン</t>
    </rPh>
    <rPh sb="206" eb="207">
      <t>ム</t>
    </rPh>
    <rPh sb="209" eb="210">
      <t>ト</t>
    </rPh>
    <rPh sb="211" eb="212">
      <t>ク</t>
    </rPh>
    <rPh sb="216" eb="218">
      <t>ヒツヨウ</t>
    </rPh>
    <rPh sb="224" eb="226">
      <t>シセツ</t>
    </rPh>
    <rPh sb="226" eb="228">
      <t>リヨウ</t>
    </rPh>
    <rPh sb="228" eb="229">
      <t>リツ</t>
    </rPh>
    <rPh sb="230" eb="233">
      <t>スイセンカ</t>
    </rPh>
    <rPh sb="233" eb="234">
      <t>リツ</t>
    </rPh>
    <rPh sb="240" eb="242">
      <t>ルイジ</t>
    </rPh>
    <rPh sb="242" eb="244">
      <t>ダンタイ</t>
    </rPh>
    <rPh sb="244" eb="247">
      <t>ヘイキンチ</t>
    </rPh>
    <rPh sb="248" eb="249">
      <t>クラ</t>
    </rPh>
    <rPh sb="250" eb="251">
      <t>ヒク</t>
    </rPh>
    <rPh sb="252" eb="253">
      <t>アタイ</t>
    </rPh>
    <rPh sb="263" eb="265">
      <t>セツゾク</t>
    </rPh>
    <rPh sb="265" eb="267">
      <t>ジンコウ</t>
    </rPh>
    <rPh sb="268" eb="270">
      <t>ゲンショウ</t>
    </rPh>
    <rPh sb="275" eb="276">
      <t>トモナ</t>
    </rPh>
    <rPh sb="277" eb="280">
      <t>シヨウリョウ</t>
    </rPh>
    <rPh sb="280" eb="282">
      <t>シュウニュウ</t>
    </rPh>
    <rPh sb="283" eb="285">
      <t>フソク</t>
    </rPh>
    <rPh sb="286" eb="288">
      <t>ヨウイン</t>
    </rPh>
    <rPh sb="292" eb="293">
      <t>カンガ</t>
    </rPh>
    <phoneticPr fontId="4"/>
  </si>
  <si>
    <t>　当該施設は平成22年以降管渠工事を行っていないが、管渠老朽化率の観点からも早急な改築等が必要性は低いと考えられる。今後は施設管理委託業との連絡を密に行い、必要があれば早急に改善作業を行う。</t>
    <rPh sb="1" eb="3">
      <t>トウガイ</t>
    </rPh>
    <rPh sb="3" eb="5">
      <t>シセツ</t>
    </rPh>
    <rPh sb="6" eb="8">
      <t>ヘイセイ</t>
    </rPh>
    <rPh sb="10" eb="11">
      <t>ネン</t>
    </rPh>
    <rPh sb="11" eb="13">
      <t>イコウ</t>
    </rPh>
    <rPh sb="13" eb="15">
      <t>カンキョ</t>
    </rPh>
    <rPh sb="15" eb="17">
      <t>コウジ</t>
    </rPh>
    <rPh sb="18" eb="19">
      <t>オコナ</t>
    </rPh>
    <rPh sb="26" eb="28">
      <t>カンキョ</t>
    </rPh>
    <rPh sb="28" eb="31">
      <t>ロウキュウカ</t>
    </rPh>
    <rPh sb="31" eb="32">
      <t>リツ</t>
    </rPh>
    <rPh sb="33" eb="35">
      <t>カンテン</t>
    </rPh>
    <rPh sb="38" eb="40">
      <t>サッキュウ</t>
    </rPh>
    <rPh sb="41" eb="43">
      <t>カイチク</t>
    </rPh>
    <rPh sb="43" eb="44">
      <t>トウ</t>
    </rPh>
    <rPh sb="45" eb="47">
      <t>ヒツヨウ</t>
    </rPh>
    <rPh sb="47" eb="48">
      <t>セイ</t>
    </rPh>
    <rPh sb="49" eb="50">
      <t>ヒク</t>
    </rPh>
    <rPh sb="52" eb="53">
      <t>カンガ</t>
    </rPh>
    <rPh sb="58" eb="60">
      <t>コンゴ</t>
    </rPh>
    <rPh sb="61" eb="63">
      <t>シセツ</t>
    </rPh>
    <rPh sb="63" eb="65">
      <t>カンリ</t>
    </rPh>
    <rPh sb="65" eb="67">
      <t>イタク</t>
    </rPh>
    <rPh sb="67" eb="68">
      <t>ギョウ</t>
    </rPh>
    <rPh sb="70" eb="72">
      <t>レンラク</t>
    </rPh>
    <rPh sb="73" eb="74">
      <t>ミツ</t>
    </rPh>
    <rPh sb="75" eb="76">
      <t>オコナ</t>
    </rPh>
    <rPh sb="78" eb="80">
      <t>ヒツヨウ</t>
    </rPh>
    <rPh sb="84" eb="86">
      <t>サッキュウ</t>
    </rPh>
    <rPh sb="87" eb="89">
      <t>カイゼン</t>
    </rPh>
    <rPh sb="89" eb="91">
      <t>サギョウ</t>
    </rPh>
    <rPh sb="92" eb="93">
      <t>オコナ</t>
    </rPh>
    <phoneticPr fontId="4"/>
  </si>
  <si>
    <t>　当該施設については、使用料からの収入のみでは健全な経営ができず、一般会計からの繰入金で経営を続けている状況である。
　今後は汚水処理経費や維持管理計費の削減に向けた取り組みをするとともに、使用料の収入を増やすため、未接続宅に対する戸別訪問や、総会時に加入促進の依頼を行い接続に対する動向を伺うと共に、地元排水業者からも啓発活動を依頼するなど接続人口の増加活動に努めていきたい。</t>
    <rPh sb="1" eb="3">
      <t>トウガイ</t>
    </rPh>
    <rPh sb="3" eb="5">
      <t>シセツ</t>
    </rPh>
    <rPh sb="11" eb="14">
      <t>シヨウリョウ</t>
    </rPh>
    <rPh sb="17" eb="19">
      <t>シュウニュウ</t>
    </rPh>
    <rPh sb="23" eb="25">
      <t>ケンゼン</t>
    </rPh>
    <rPh sb="26" eb="28">
      <t>ケイエイ</t>
    </rPh>
    <rPh sb="33" eb="35">
      <t>イッパン</t>
    </rPh>
    <rPh sb="35" eb="37">
      <t>カイケイ</t>
    </rPh>
    <rPh sb="40" eb="42">
      <t>クリイレ</t>
    </rPh>
    <rPh sb="42" eb="43">
      <t>キン</t>
    </rPh>
    <rPh sb="44" eb="46">
      <t>ケイエイ</t>
    </rPh>
    <rPh sb="47" eb="48">
      <t>ツヅ</t>
    </rPh>
    <rPh sb="52" eb="54">
      <t>ジョウキョウ</t>
    </rPh>
    <rPh sb="60" eb="62">
      <t>コンゴ</t>
    </rPh>
    <rPh sb="63" eb="65">
      <t>オスイ</t>
    </rPh>
    <rPh sb="65" eb="67">
      <t>ショリ</t>
    </rPh>
    <rPh sb="67" eb="69">
      <t>ケイヒ</t>
    </rPh>
    <rPh sb="70" eb="72">
      <t>イジ</t>
    </rPh>
    <rPh sb="72" eb="74">
      <t>カンリ</t>
    </rPh>
    <rPh sb="74" eb="75">
      <t>ケイ</t>
    </rPh>
    <rPh sb="75" eb="76">
      <t>ヒ</t>
    </rPh>
    <rPh sb="77" eb="79">
      <t>サクゲン</t>
    </rPh>
    <rPh sb="80" eb="81">
      <t>ム</t>
    </rPh>
    <rPh sb="83" eb="84">
      <t>ト</t>
    </rPh>
    <rPh sb="85" eb="86">
      <t>ク</t>
    </rPh>
    <rPh sb="95" eb="98">
      <t>シヨウリョウ</t>
    </rPh>
    <rPh sb="99" eb="101">
      <t>シュウニュウ</t>
    </rPh>
    <rPh sb="102" eb="103">
      <t>フ</t>
    </rPh>
    <rPh sb="108" eb="111">
      <t>ミセツゾク</t>
    </rPh>
    <rPh sb="111" eb="112">
      <t>タク</t>
    </rPh>
    <rPh sb="113" eb="114">
      <t>タイ</t>
    </rPh>
    <rPh sb="116" eb="118">
      <t>コベツ</t>
    </rPh>
    <rPh sb="118" eb="120">
      <t>ホウモン</t>
    </rPh>
    <rPh sb="122" eb="124">
      <t>ソウカイ</t>
    </rPh>
    <rPh sb="124" eb="125">
      <t>ジ</t>
    </rPh>
    <rPh sb="126" eb="128">
      <t>カニュウ</t>
    </rPh>
    <rPh sb="128" eb="130">
      <t>ソクシン</t>
    </rPh>
    <rPh sb="131" eb="133">
      <t>イライ</t>
    </rPh>
    <rPh sb="134" eb="135">
      <t>オコナ</t>
    </rPh>
    <rPh sb="136" eb="138">
      <t>セツゾク</t>
    </rPh>
    <rPh sb="139" eb="140">
      <t>タイ</t>
    </rPh>
    <rPh sb="142" eb="144">
      <t>ドウコウ</t>
    </rPh>
    <rPh sb="145" eb="146">
      <t>ウカガ</t>
    </rPh>
    <rPh sb="148" eb="149">
      <t>トモ</t>
    </rPh>
    <rPh sb="151" eb="153">
      <t>ジモト</t>
    </rPh>
    <rPh sb="153" eb="155">
      <t>ハイスイ</t>
    </rPh>
    <rPh sb="155" eb="157">
      <t>ギョウシャ</t>
    </rPh>
    <rPh sb="160" eb="162">
      <t>ケイハツ</t>
    </rPh>
    <rPh sb="162" eb="164">
      <t>カツドウ</t>
    </rPh>
    <rPh sb="165" eb="167">
      <t>イライ</t>
    </rPh>
    <rPh sb="171" eb="173">
      <t>セツゾク</t>
    </rPh>
    <rPh sb="173" eb="175">
      <t>ジンコウ</t>
    </rPh>
    <rPh sb="176" eb="178">
      <t>ゾウカ</t>
    </rPh>
    <rPh sb="178" eb="180">
      <t>カツドウ</t>
    </rPh>
    <rPh sb="181" eb="18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</si>
</sst>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33-485E-B2D9-A8F81F60D4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formatCode="#,##0.00;&quot;△&quot;#,##0.00;&quot;-&quot;">
                  <c:v>0.02</c:v>
                </c:pt>
                <c:pt idx="4" formatCode="#,##0.00;&quot;△&quot;#,##0.00;&quot;-&quot;">
                  <c:v>0.25</c:v>
                </c:pt>
              </c:numCache>
            </c:numRef>
          </c:val>
          <c:smooth val="0"/>
          <c:extLst>
            <c:ext xmlns:c16="http://schemas.microsoft.com/office/drawing/2014/chart" uri="{C3380CC4-5D6E-409C-BE32-E72D297353CC}">
              <c16:uniqueId val="{00000001-2033-485E-B2D9-A8F81F60D4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13.95</c:v>
                </c:pt>
                <c:pt idx="1">
                  <c:v>30.23</c:v>
                </c:pt>
                <c:pt idx="2">
                  <c:v>109.3</c:v>
                </c:pt>
                <c:pt idx="3">
                  <c:v>9.3000000000000007</c:v>
                </c:pt>
                <c:pt idx="4">
                  <c:v>11.63</c:v>
                </c:pt>
              </c:numCache>
            </c:numRef>
          </c:val>
          <c:extLst>
            <c:ext xmlns:c16="http://schemas.microsoft.com/office/drawing/2014/chart" uri="{C3380CC4-5D6E-409C-BE32-E72D297353CC}">
              <c16:uniqueId val="{00000000-5593-48F7-9221-85681A22F5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50.14</c:v>
                </c:pt>
                <c:pt idx="4">
                  <c:v>54.83</c:v>
                </c:pt>
              </c:numCache>
            </c:numRef>
          </c:val>
          <c:smooth val="0"/>
          <c:extLst>
            <c:ext xmlns:c16="http://schemas.microsoft.com/office/drawing/2014/chart" uri="{C3380CC4-5D6E-409C-BE32-E72D297353CC}">
              <c16:uniqueId val="{00000001-5593-48F7-9221-85681A22F5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52.22</c:v>
                </c:pt>
                <c:pt idx="1">
                  <c:v>51.69</c:v>
                </c:pt>
                <c:pt idx="2">
                  <c:v>53.41</c:v>
                </c:pt>
                <c:pt idx="3">
                  <c:v>58.89</c:v>
                </c:pt>
                <c:pt idx="4">
                  <c:v>60</c:v>
                </c:pt>
              </c:numCache>
            </c:numRef>
          </c:val>
          <c:extLst>
            <c:ext xmlns:c16="http://schemas.microsoft.com/office/drawing/2014/chart" uri="{C3380CC4-5D6E-409C-BE32-E72D297353CC}">
              <c16:uniqueId val="{00000000-CD50-4114-AB6E-32B4A56CF0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84.98</c:v>
                </c:pt>
                <c:pt idx="4">
                  <c:v>84.7</c:v>
                </c:pt>
              </c:numCache>
            </c:numRef>
          </c:val>
          <c:smooth val="0"/>
          <c:extLst>
            <c:ext xmlns:c16="http://schemas.microsoft.com/office/drawing/2014/chart" uri="{C3380CC4-5D6E-409C-BE32-E72D297353CC}">
              <c16:uniqueId val="{00000001-CD50-4114-AB6E-32B4A56CF0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91.29</c:v>
                </c:pt>
                <c:pt idx="1">
                  <c:v>97.39</c:v>
                </c:pt>
                <c:pt idx="2">
                  <c:v>97.74</c:v>
                </c:pt>
                <c:pt idx="3">
                  <c:v>101.13</c:v>
                </c:pt>
                <c:pt idx="4">
                  <c:v>100.65</c:v>
                </c:pt>
              </c:numCache>
            </c:numRef>
          </c:val>
          <c:extLst>
            <c:ext xmlns:c16="http://schemas.microsoft.com/office/drawing/2014/chart" uri="{C3380CC4-5D6E-409C-BE32-E72D297353CC}">
              <c16:uniqueId val="{00000000-CBF7-407B-8ADE-E4B335A237A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F7-407B-8ADE-E4B335A237A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B6-4D73-A2BB-BF218B1FEB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6-4D73-A2BB-BF218B1FEB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BF-48A2-9CFD-2FDB39D3FE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F-48A2-9CFD-2FDB39D3FE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3D-4E0D-962B-23C1DC2AAB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3D-4E0D-962B-23C1DC2AAB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00-4770-8BA6-EA1AEABAA5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00-4770-8BA6-EA1AEABAA5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F8-42D9-A8FE-EC8CBB4531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826.83</c:v>
                </c:pt>
                <c:pt idx="4">
                  <c:v>867.83</c:v>
                </c:pt>
              </c:numCache>
            </c:numRef>
          </c:val>
          <c:smooth val="0"/>
          <c:extLst>
            <c:ext xmlns:c16="http://schemas.microsoft.com/office/drawing/2014/chart" uri="{C3380CC4-5D6E-409C-BE32-E72D297353CC}">
              <c16:uniqueId val="{00000001-B5F8-42D9-A8FE-EC8CBB4531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35.380000000000003</c:v>
                </c:pt>
                <c:pt idx="1">
                  <c:v>37.619999999999997</c:v>
                </c:pt>
                <c:pt idx="2">
                  <c:v>16.37</c:v>
                </c:pt>
                <c:pt idx="3">
                  <c:v>37.89</c:v>
                </c:pt>
                <c:pt idx="4">
                  <c:v>40.299999999999997</c:v>
                </c:pt>
              </c:numCache>
            </c:numRef>
          </c:val>
          <c:extLst>
            <c:ext xmlns:c16="http://schemas.microsoft.com/office/drawing/2014/chart" uri="{C3380CC4-5D6E-409C-BE32-E72D297353CC}">
              <c16:uniqueId val="{00000000-7D68-4697-92ED-4A418FF35D2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57.31</c:v>
                </c:pt>
                <c:pt idx="4">
                  <c:v>57.08</c:v>
                </c:pt>
              </c:numCache>
            </c:numRef>
          </c:val>
          <c:smooth val="0"/>
          <c:extLst>
            <c:ext xmlns:c16="http://schemas.microsoft.com/office/drawing/2014/chart" uri="{C3380CC4-5D6E-409C-BE32-E72D297353CC}">
              <c16:uniqueId val="{00000001-7D68-4697-92ED-4A418FF35D2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937.67</c:v>
                </c:pt>
                <c:pt idx="1">
                  <c:v>402.83</c:v>
                </c:pt>
                <c:pt idx="2">
                  <c:v>535.62</c:v>
                </c:pt>
                <c:pt idx="3">
                  <c:v>1458.98</c:v>
                </c:pt>
                <c:pt idx="4">
                  <c:v>1109.58</c:v>
                </c:pt>
              </c:numCache>
            </c:numRef>
          </c:val>
          <c:extLst>
            <c:ext xmlns:c16="http://schemas.microsoft.com/office/drawing/2014/chart" uri="{C3380CC4-5D6E-409C-BE32-E72D297353CC}">
              <c16:uniqueId val="{00000000-A1EA-4826-899B-AE8B292842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273.52</c:v>
                </c:pt>
                <c:pt idx="4">
                  <c:v>274.99</c:v>
                </c:pt>
              </c:numCache>
            </c:numRef>
          </c:val>
          <c:smooth val="0"/>
          <c:extLst>
            <c:ext xmlns:c16="http://schemas.microsoft.com/office/drawing/2014/chart" uri="{C3380CC4-5D6E-409C-BE32-E72D297353CC}">
              <c16:uniqueId val="{00000001-A1EA-4826-899B-AE8B292842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1" zoomScale="80" zoomScaleNormal="80" workbookViewId="0">
      <selection activeCell="BK34" sqref="BK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6248</v>
      </c>
      <c r="AM8" s="69"/>
      <c r="AN8" s="69"/>
      <c r="AO8" s="69"/>
      <c r="AP8" s="69"/>
      <c r="AQ8" s="69"/>
      <c r="AR8" s="69"/>
      <c r="AS8" s="69"/>
      <c r="AT8" s="68">
        <f>データ!T6</f>
        <v>37.43</v>
      </c>
      <c r="AU8" s="68"/>
      <c r="AV8" s="68"/>
      <c r="AW8" s="68"/>
      <c r="AX8" s="68"/>
      <c r="AY8" s="68"/>
      <c r="AZ8" s="68"/>
      <c r="BA8" s="68"/>
      <c r="BB8" s="68">
        <f>データ!U6</f>
        <v>166.92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1.45</v>
      </c>
      <c r="Q10" s="68"/>
      <c r="R10" s="68"/>
      <c r="S10" s="68"/>
      <c r="T10" s="68"/>
      <c r="U10" s="68"/>
      <c r="V10" s="68"/>
      <c r="W10" s="68">
        <f>データ!Q6</f>
        <v>100</v>
      </c>
      <c r="X10" s="68"/>
      <c r="Y10" s="68"/>
      <c r="Z10" s="68"/>
      <c r="AA10" s="68"/>
      <c r="AB10" s="68"/>
      <c r="AC10" s="68"/>
      <c r="AD10" s="69">
        <f>データ!R6</f>
        <v>3675</v>
      </c>
      <c r="AE10" s="69"/>
      <c r="AF10" s="69"/>
      <c r="AG10" s="69"/>
      <c r="AH10" s="69"/>
      <c r="AI10" s="69"/>
      <c r="AJ10" s="69"/>
      <c r="AK10" s="2"/>
      <c r="AL10" s="69">
        <f>データ!V6</f>
        <v>90</v>
      </c>
      <c r="AM10" s="69"/>
      <c r="AN10" s="69"/>
      <c r="AO10" s="69"/>
      <c r="AP10" s="69"/>
      <c r="AQ10" s="69"/>
      <c r="AR10" s="69"/>
      <c r="AS10" s="69"/>
      <c r="AT10" s="68">
        <f>データ!W6</f>
        <v>0.08</v>
      </c>
      <c r="AU10" s="68"/>
      <c r="AV10" s="68"/>
      <c r="AW10" s="68"/>
      <c r="AX10" s="68"/>
      <c r="AY10" s="68"/>
      <c r="AZ10" s="68"/>
      <c r="BA10" s="68"/>
      <c r="BB10" s="68">
        <f>データ!X6</f>
        <v>1125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GEsbgY7Lp/FFw576K3W8IOw9jrK3E6uIWAECFcZMvftTj/MvO45UvhhmylAcjrSZjWiHs1eihWsOwRLQwPxY6A==" saltValue="Y+1LdYkR9t9Y4aix6HLQ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75043</v>
      </c>
      <c r="D6" s="33">
        <f t="shared" si="3"/>
        <v>47</v>
      </c>
      <c r="E6" s="33">
        <f t="shared" si="3"/>
        <v>17</v>
      </c>
      <c r="F6" s="33">
        <f t="shared" si="3"/>
        <v>5</v>
      </c>
      <c r="G6" s="33">
        <f t="shared" si="3"/>
        <v>0</v>
      </c>
      <c r="H6" s="33" t="str">
        <f t="shared" si="3"/>
        <v>福島県　浅川町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1.45</v>
      </c>
      <c r="Q6" s="34">
        <f t="shared" si="3"/>
        <v>100</v>
      </c>
      <c r="R6" s="34">
        <f t="shared" si="3"/>
        <v>3675</v>
      </c>
      <c r="S6" s="34">
        <f t="shared" si="3"/>
        <v>6248</v>
      </c>
      <c r="T6" s="34">
        <f t="shared" si="3"/>
        <v>37.43</v>
      </c>
      <c r="U6" s="34">
        <f t="shared" si="3"/>
        <v>166.92</v>
      </c>
      <c r="V6" s="34">
        <f t="shared" si="3"/>
        <v>90</v>
      </c>
      <c r="W6" s="34">
        <f t="shared" si="3"/>
        <v>0.08</v>
      </c>
      <c r="X6" s="34">
        <f t="shared" si="3"/>
        <v>1125</v>
      </c>
      <c r="Y6" s="35">
        <f>IF(Y7="",NA(),Y7)</f>
        <v>91.29</v>
      </c>
      <c r="Z6" s="35">
        <f t="shared" ref="Z6:AH6" si="4">IF(Z7="",NA(),Z7)</f>
        <v>97.39</v>
      </c>
      <c r="AA6" s="35">
        <f t="shared" si="4"/>
        <v>97.74</v>
      </c>
      <c r="AB6" s="35">
        <f t="shared" si="4"/>
        <v>101.13</v>
      </c>
      <c r="AC6" s="35">
        <f t="shared" si="4"/>
        <v>100.65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1051.43</v>
      </c>
      <c r="BL6" s="35">
        <f t="shared" si="7"/>
        <v>982.29</v>
      </c>
      <c r="BM6" s="35">
        <f t="shared" si="7"/>
        <v>713.28</v>
      </c>
      <c r="BN6" s="35">
        <f t="shared" si="7"/>
        <v>826.83</v>
      </c>
      <c r="BO6" s="35">
        <f t="shared" si="7"/>
        <v>867.83</v>
      </c>
      <c r="BP6" s="34" t="str">
        <f>IF(BP7="","",IF(BP7="-","【-】","【"&amp;SUBSTITUTE(TEXT(BP7,"#,##0.00"),"-","△")&amp;"】"))</f>
        <v>【832.52】</v>
      </c>
      <c r="BQ6" s="35">
        <f>IF(BQ7="",NA(),BQ7)</f>
        <v>35.380000000000003</v>
      </c>
      <c r="BR6" s="35">
        <f t="shared" ref="BR6:BZ6" si="8">IF(BR7="",NA(),BR7)</f>
        <v>37.619999999999997</v>
      </c>
      <c r="BS6" s="35">
        <f t="shared" si="8"/>
        <v>16.37</v>
      </c>
      <c r="BT6" s="35">
        <f t="shared" si="8"/>
        <v>37.89</v>
      </c>
      <c r="BU6" s="35">
        <f t="shared" si="8"/>
        <v>40.299999999999997</v>
      </c>
      <c r="BV6" s="35">
        <f t="shared" si="8"/>
        <v>40.06</v>
      </c>
      <c r="BW6" s="35">
        <f t="shared" si="8"/>
        <v>41.25</v>
      </c>
      <c r="BX6" s="35">
        <f t="shared" si="8"/>
        <v>40.75</v>
      </c>
      <c r="BY6" s="35">
        <f t="shared" si="8"/>
        <v>57.31</v>
      </c>
      <c r="BZ6" s="35">
        <f t="shared" si="8"/>
        <v>57.08</v>
      </c>
      <c r="CA6" s="34" t="str">
        <f>IF(CA7="","",IF(CA7="-","【-】","【"&amp;SUBSTITUTE(TEXT(CA7,"#,##0.00"),"-","△")&amp;"】"))</f>
        <v>【60.94】</v>
      </c>
      <c r="CB6" s="35">
        <f>IF(CB7="",NA(),CB7)</f>
        <v>937.67</v>
      </c>
      <c r="CC6" s="35">
        <f t="shared" ref="CC6:CK6" si="9">IF(CC7="",NA(),CC7)</f>
        <v>402.83</v>
      </c>
      <c r="CD6" s="35">
        <f t="shared" si="9"/>
        <v>535.62</v>
      </c>
      <c r="CE6" s="35">
        <f t="shared" si="9"/>
        <v>1458.98</v>
      </c>
      <c r="CF6" s="35">
        <f t="shared" si="9"/>
        <v>1109.58</v>
      </c>
      <c r="CG6" s="35">
        <f t="shared" si="9"/>
        <v>355.22</v>
      </c>
      <c r="CH6" s="35">
        <f t="shared" si="9"/>
        <v>334.48</v>
      </c>
      <c r="CI6" s="35">
        <f t="shared" si="9"/>
        <v>311.70999999999998</v>
      </c>
      <c r="CJ6" s="35">
        <f t="shared" si="9"/>
        <v>273.52</v>
      </c>
      <c r="CK6" s="35">
        <f t="shared" si="9"/>
        <v>274.99</v>
      </c>
      <c r="CL6" s="34" t="str">
        <f>IF(CL7="","",IF(CL7="-","【-】","【"&amp;SUBSTITUTE(TEXT(CL7,"#,##0.00"),"-","△")&amp;"】"))</f>
        <v>【253.04】</v>
      </c>
      <c r="CM6" s="35">
        <f>IF(CM7="",NA(),CM7)</f>
        <v>13.95</v>
      </c>
      <c r="CN6" s="35">
        <f t="shared" ref="CN6:CV6" si="10">IF(CN7="",NA(),CN7)</f>
        <v>30.23</v>
      </c>
      <c r="CO6" s="35">
        <f t="shared" si="10"/>
        <v>109.3</v>
      </c>
      <c r="CP6" s="35">
        <f t="shared" si="10"/>
        <v>9.3000000000000007</v>
      </c>
      <c r="CQ6" s="35">
        <f t="shared" si="10"/>
        <v>11.63</v>
      </c>
      <c r="CR6" s="35">
        <f t="shared" si="10"/>
        <v>42.84</v>
      </c>
      <c r="CS6" s="35">
        <f t="shared" si="10"/>
        <v>40.93</v>
      </c>
      <c r="CT6" s="35">
        <f t="shared" si="10"/>
        <v>43.38</v>
      </c>
      <c r="CU6" s="35">
        <f t="shared" si="10"/>
        <v>50.14</v>
      </c>
      <c r="CV6" s="35">
        <f t="shared" si="10"/>
        <v>54.83</v>
      </c>
      <c r="CW6" s="34" t="str">
        <f>IF(CW7="","",IF(CW7="-","【-】","【"&amp;SUBSTITUTE(TEXT(CW7,"#,##0.00"),"-","△")&amp;"】"))</f>
        <v>【54.84】</v>
      </c>
      <c r="CX6" s="35">
        <f>IF(CX7="",NA(),CX7)</f>
        <v>52.22</v>
      </c>
      <c r="CY6" s="35">
        <f t="shared" ref="CY6:DG6" si="11">IF(CY7="",NA(),CY7)</f>
        <v>51.69</v>
      </c>
      <c r="CZ6" s="35">
        <f t="shared" si="11"/>
        <v>53.41</v>
      </c>
      <c r="DA6" s="35">
        <f t="shared" si="11"/>
        <v>58.89</v>
      </c>
      <c r="DB6" s="35">
        <f t="shared" si="11"/>
        <v>60</v>
      </c>
      <c r="DC6" s="35">
        <f t="shared" si="11"/>
        <v>66.3</v>
      </c>
      <c r="DD6" s="35">
        <f t="shared" si="11"/>
        <v>62.73</v>
      </c>
      <c r="DE6" s="35">
        <f t="shared" si="11"/>
        <v>62.02</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5">
        <f t="shared" si="14"/>
        <v>0.02</v>
      </c>
      <c r="EN6" s="35">
        <f t="shared" si="14"/>
        <v>0.25</v>
      </c>
      <c r="EO6" s="34" t="str">
        <f>IF(EO7="","",IF(EO7="-","【-】","【"&amp;SUBSTITUTE(TEXT(EO7,"#,##0.00"),"-","△")&amp;"】"))</f>
        <v>【0.16】</v>
      </c>
    </row>
    <row r="7" spans="1:145" s="36" customFormat="1" x14ac:dyDescent="0.15">
      <c r="A7" s="28"/>
      <c r="B7" s="37">
        <v>2020</v>
      </c>
      <c r="C7" s="37">
        <v>75043</v>
      </c>
      <c r="D7" s="37">
        <v>47</v>
      </c>
      <c r="E7" s="37">
        <v>17</v>
      </c>
      <c r="F7" s="37">
        <v>5</v>
      </c>
      <c r="G7" s="37">
        <v>0</v>
      </c>
      <c r="H7" s="37" t="s">
        <v>98</v>
      </c>
      <c r="I7" s="37" t="s">
        <v>99</v>
      </c>
      <c r="J7" s="37" t="s">
        <v>100</v>
      </c>
      <c r="K7" s="37" t="s">
        <v>101</v>
      </c>
      <c r="L7" s="37" t="s">
        <v>102</v>
      </c>
      <c r="M7" s="37" t="s">
        <v>103</v>
      </c>
      <c r="N7" s="38" t="s">
        <v>104</v>
      </c>
      <c r="O7" s="38" t="s">
        <v>105</v>
      </c>
      <c r="P7" s="38">
        <v>1.45</v>
      </c>
      <c r="Q7" s="38">
        <v>100</v>
      </c>
      <c r="R7" s="38">
        <v>3675</v>
      </c>
      <c r="S7" s="38">
        <v>6248</v>
      </c>
      <c r="T7" s="38">
        <v>37.43</v>
      </c>
      <c r="U7" s="38">
        <v>166.92</v>
      </c>
      <c r="V7" s="38">
        <v>90</v>
      </c>
      <c r="W7" s="38">
        <v>0.08</v>
      </c>
      <c r="X7" s="38">
        <v>1125</v>
      </c>
      <c r="Y7" s="38">
        <v>91.29</v>
      </c>
      <c r="Z7" s="38">
        <v>97.39</v>
      </c>
      <c r="AA7" s="38">
        <v>97.74</v>
      </c>
      <c r="AB7" s="38">
        <v>101.13</v>
      </c>
      <c r="AC7" s="38">
        <v>100.65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1051.43</v>
      </c>
      <c r="BL7" s="38">
        <v>982.29</v>
      </c>
      <c r="BM7" s="38">
        <v>713.28</v>
      </c>
      <c r="BN7" s="38">
        <v>826.83</v>
      </c>
      <c r="BO7" s="38">
        <v>867.83</v>
      </c>
      <c r="BP7" s="38">
        <v>832.52</v>
      </c>
      <c r="BQ7" s="38">
        <v>35.380000000000003</v>
      </c>
      <c r="BR7" s="38">
        <v>37.619999999999997</v>
      </c>
      <c r="BS7" s="38">
        <v>16.37</v>
      </c>
      <c r="BT7" s="38">
        <v>37.89</v>
      </c>
      <c r="BU7" s="38">
        <v>40.299999999999997</v>
      </c>
      <c r="BV7" s="38">
        <v>40.06</v>
      </c>
      <c r="BW7" s="38">
        <v>41.25</v>
      </c>
      <c r="BX7" s="38">
        <v>40.75</v>
      </c>
      <c r="BY7" s="38">
        <v>57.31</v>
      </c>
      <c r="BZ7" s="38">
        <v>57.08</v>
      </c>
      <c r="CA7" s="38">
        <v>60.94</v>
      </c>
      <c r="CB7" s="38">
        <v>937.67</v>
      </c>
      <c r="CC7" s="38">
        <v>402.83</v>
      </c>
      <c r="CD7" s="38">
        <v>535.62</v>
      </c>
      <c r="CE7" s="38">
        <v>1458.98</v>
      </c>
      <c r="CF7" s="38">
        <v>1109.58</v>
      </c>
      <c r="CG7" s="38">
        <v>355.22</v>
      </c>
      <c r="CH7" s="38">
        <v>334.48</v>
      </c>
      <c r="CI7" s="38">
        <v>311.70999999999998</v>
      </c>
      <c r="CJ7" s="38">
        <v>273.52</v>
      </c>
      <c r="CK7" s="38">
        <v>274.99</v>
      </c>
      <c r="CL7" s="38">
        <v>253.04</v>
      </c>
      <c r="CM7" s="38">
        <v>13.95</v>
      </c>
      <c r="CN7" s="38">
        <v>30.23</v>
      </c>
      <c r="CO7" s="38">
        <v>109.3</v>
      </c>
      <c r="CP7" s="38">
        <v>9.3000000000000007</v>
      </c>
      <c r="CQ7" s="38">
        <v>11.63</v>
      </c>
      <c r="CR7" s="38">
        <v>42.84</v>
      </c>
      <c r="CS7" s="38">
        <v>40.93</v>
      </c>
      <c r="CT7" s="38">
        <v>43.38</v>
      </c>
      <c r="CU7" s="38">
        <v>50.14</v>
      </c>
      <c r="CV7" s="38">
        <v>54.83</v>
      </c>
      <c r="CW7" s="38">
        <v>54.84</v>
      </c>
      <c r="CX7" s="38">
        <v>52.22</v>
      </c>
      <c r="CY7" s="38">
        <v>51.69</v>
      </c>
      <c r="CZ7" s="38">
        <v>53.41</v>
      </c>
      <c r="DA7" s="38">
        <v>58.89</v>
      </c>
      <c r="DB7" s="38">
        <v>60</v>
      </c>
      <c r="DC7" s="38">
        <v>66.3</v>
      </c>
      <c r="DD7" s="38">
        <v>62.73</v>
      </c>
      <c r="DE7" s="38">
        <v>62.02</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0.04</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