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amsv00\上下水道課\共有フォルダ\総務係\報告\R3報告\08　公営企業に係る経営比較分析表（令和２年度決算）の分析等について\R2経営比較分析表\"/>
    </mc:Choice>
  </mc:AlternateContent>
  <xr:revisionPtr revIDLastSave="0" documentId="13_ncr:1_{1EB851A9-FEBB-4A3E-997A-5A112F8ACB9F}" xr6:coauthVersionLast="36" xr6:coauthVersionMax="36" xr10:uidLastSave="{00000000-0000-0000-0000-000000000000}"/>
  <workbookProtection workbookAlgorithmName="SHA-512" workbookHashValue="tSmWLWQwQjRZsf12DPNcrYsvRdybgto5uHZ+h8bLb6YhwW9xCS3Zj1K7zA2jh1GM+oTlpSnu1sggw6z9b4AI1Q==" workbookSaltValue="WBY9L6+48rBJqrtZ5PeYDg=="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W10" i="4" s="1"/>
  <c r="P6" i="5"/>
  <c r="P10" i="4" s="1"/>
  <c r="O6" i="5"/>
  <c r="N6" i="5"/>
  <c r="M6" i="5"/>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I85" i="4"/>
  <c r="F85" i="4"/>
  <c r="E85" i="4"/>
  <c r="AT10" i="4"/>
  <c r="AL10" i="4"/>
  <c r="I10" i="4"/>
  <c r="B10" i="4"/>
  <c r="BB8" i="4"/>
  <c r="AL8" i="4"/>
  <c r="AD8" i="4"/>
</calcChain>
</file>

<file path=xl/sharedStrings.xml><?xml version="1.0" encoding="utf-8"?>
<sst xmlns="http://schemas.openxmlformats.org/spreadsheetml/2006/main" count="325" uniqueCount="116">
  <si>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</si>
  <si>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</si>
  <si>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</si>
  <si>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</si>
  <si>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</si>
  <si>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</si>
  <si>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</si>
  <si>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</si>
  <si>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</si>
  <si>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</si>
  <si>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</si>
  <si>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</si>
  <si>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</si>
  <si>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</si>
  <si>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</si>
  <si>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</si>
  <si>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</si>
  <si>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</si>
  <si>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</si>
  <si>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</si>
  <si>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</si>
  <si>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</si>
  <si>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</si>
  <si>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</si>
  <si>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</si>
  <si>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</si>
  <si>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</si>
  <si>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</si>
  <si>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</si>
  <si>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</si>
  <si>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</si>
  <si>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</si>
  <si>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</si>
  <si>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</si>
  <si>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</si>
  <si>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</si>
  <si>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</si>
  <si>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</si>
  <si>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</si>
  <si>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</si>
  <si>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</si>
  <si>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</si>
  <si>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</si>
  <si>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</si>
  <si>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</si>
  <si>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</si>
  <si>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</si>
  <si>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</si>
  <si>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</si>
  <si>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</si>
  <si>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</si>
  <si>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</si>
  <si>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</si>
  <si>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</si>
  <si>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</si>
  <si>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</si>
  <si>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</si>
  <si>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</si>
  <si>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</si>
  <si>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</si>
  <si>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</si>
  <si>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</si>
  <si>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</si>
  <si>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</si>
  <si>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</si>
  <si>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</si>
  <si>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</si>
  <si>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</si>
  <si>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</si>
  <si>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</si>
  <si>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</si>
  <si>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</si>
  <si>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</si>
  <si>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</si>
  <si>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</si>
  <si>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</si>
  <si>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</si>
  <si>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</si>
  <si>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</si>
  <si>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</si>
  <si>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</si>
  <si>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</si>
  <si>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</si>
  <si>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</si>
  <si>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</si>
  <si>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</si>
  <si>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</si>
  <si>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</si>
  <si>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</si>
  <si>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</si>
  <si>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</si>
  <si>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</si>
  <si>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</si>
  <si>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</si>
  <si>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</si>
  <si>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</si>
  <si>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会津美里町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</si>
  <si>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</si>
  <si>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</si>
  <si>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</si>
  <si>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</si>
  <si>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</si>
  <si>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</si>
  <si>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</si>
  <si>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</si>
  <si>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</si>
  <si>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</si>
  <si>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</si>
  <si>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</si>
  <si>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</si>
  <si>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</si>
  <si>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</si>
  <si>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</si>
  <si>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r>
      <rPr>
        <b/>
        <sz val="11"/>
        <color theme="1"/>
        <rFont val="ＭＳ ゴシック"/>
        <family val="3"/>
        <charset val="128"/>
      </rPr>
      <t>経常収支比率</t>
    </r>
    <r>
      <rPr>
        <sz val="11"/>
        <color theme="1"/>
        <rFont val="ＭＳ ゴシック"/>
        <family val="3"/>
        <charset val="128"/>
      </rPr>
      <t xml:space="preserve">
維持管理費や企業債支払利息等の費用を使用料収入や一般会計からの繰入金等の収益で賄えている状況である。
</t>
    </r>
    <r>
      <rPr>
        <b/>
        <sz val="11"/>
        <color theme="1"/>
        <rFont val="ＭＳ ゴシック"/>
        <family val="3"/>
        <charset val="128"/>
      </rPr>
      <t>累積欠損金比率</t>
    </r>
    <r>
      <rPr>
        <sz val="11"/>
        <color theme="1"/>
        <rFont val="ＭＳ ゴシック"/>
        <family val="3"/>
        <charset val="128"/>
      </rPr>
      <t xml:space="preserve">
累積欠損金は発生していない。
</t>
    </r>
    <r>
      <rPr>
        <b/>
        <sz val="11"/>
        <color theme="1"/>
        <rFont val="ＭＳ ゴシック"/>
        <family val="3"/>
        <charset val="128"/>
      </rPr>
      <t>流動比率</t>
    </r>
    <r>
      <rPr>
        <sz val="11"/>
        <color theme="1"/>
        <rFont val="ＭＳ ゴシック"/>
        <family val="3"/>
        <charset val="128"/>
      </rPr>
      <t xml:space="preserve">
流動資産で流動負債を賄えている状況である。
</t>
    </r>
    <r>
      <rPr>
        <b/>
        <sz val="11"/>
        <color theme="1"/>
        <rFont val="ＭＳ ゴシック"/>
        <family val="3"/>
        <charset val="128"/>
      </rPr>
      <t xml:space="preserve">企業債残高対事業規模比率
</t>
    </r>
    <r>
      <rPr>
        <sz val="11"/>
        <color theme="1"/>
        <rFont val="ＭＳ ゴシック"/>
        <family val="3"/>
        <charset val="128"/>
      </rPr>
      <t xml:space="preserve">類似団体平均値よりも上回っている。将来的な財政負担を見据えた財政運営により、可能な限り企業債残高の縮減を図っていく必要がある。
</t>
    </r>
    <r>
      <rPr>
        <b/>
        <sz val="11"/>
        <color theme="1"/>
        <rFont val="ＭＳ ゴシック"/>
        <family val="3"/>
        <charset val="128"/>
      </rPr>
      <t xml:space="preserve">
経費回収率
</t>
    </r>
    <r>
      <rPr>
        <sz val="11"/>
        <color theme="1"/>
        <rFont val="ＭＳ ゴシック"/>
        <family val="3"/>
        <charset val="128"/>
      </rPr>
      <t xml:space="preserve">汚水処理に係る費用が使用料の収入により賄われていない状況である。経費の削減等に努めていく。
</t>
    </r>
    <r>
      <rPr>
        <b/>
        <sz val="11"/>
        <color theme="1"/>
        <rFont val="ＭＳ ゴシック"/>
        <family val="3"/>
        <charset val="128"/>
      </rPr>
      <t>汚水処理原価</t>
    </r>
    <r>
      <rPr>
        <sz val="11"/>
        <color theme="1"/>
        <rFont val="ＭＳ ゴシック"/>
        <family val="3"/>
        <charset val="128"/>
      </rPr>
      <t xml:space="preserve">
類似団体と比較し低い値となっている。今後も投資の効率化や維持管理費の削減、有収水量の増加等の取組みに努めていく。
</t>
    </r>
    <r>
      <rPr>
        <b/>
        <sz val="11"/>
        <color theme="1"/>
        <rFont val="ＭＳ ゴシック"/>
        <family val="3"/>
        <charset val="128"/>
      </rPr>
      <t>施設利用率</t>
    </r>
    <r>
      <rPr>
        <sz val="11"/>
        <color theme="1"/>
        <rFont val="ＭＳ ゴシック"/>
        <family val="3"/>
        <charset val="128"/>
      </rPr>
      <t xml:space="preserve">
類似団体と比較し低い値となっている。
</t>
    </r>
    <r>
      <rPr>
        <b/>
        <sz val="11"/>
        <color theme="1"/>
        <rFont val="ＭＳ ゴシック"/>
        <family val="3"/>
        <charset val="128"/>
      </rPr>
      <t>水洗化率</t>
    </r>
    <r>
      <rPr>
        <sz val="11"/>
        <color theme="1"/>
        <rFont val="ＭＳ ゴシック"/>
        <family val="3"/>
        <charset val="128"/>
      </rPr>
      <t xml:space="preserve">
100％である。</t>
    </r>
    <rPh sb="0" eb="2">
      <t>ケイジョウ</t>
    </rPh>
    <rPh sb="59" eb="61">
      <t>ルイセキ</t>
    </rPh>
    <rPh sb="83" eb="87">
      <t>リュウドウヒリツ</t>
    </rPh>
    <phoneticPr fontId="4"/>
  </si>
  <si>
    <r>
      <rPr>
        <b/>
        <sz val="11"/>
        <color theme="1"/>
        <rFont val="ＭＳ ゴシック"/>
        <family val="3"/>
        <charset val="128"/>
      </rPr>
      <t>有形固定資産減価償却率</t>
    </r>
    <r>
      <rPr>
        <sz val="11"/>
        <color theme="1"/>
        <rFont val="ＭＳ ゴシック"/>
        <family val="3"/>
        <charset val="128"/>
      </rPr>
      <t xml:space="preserve">
減価償却がどの程度進んでいるか表す指標で、類似団体平均値より低くなっている。現在、法定耐用年数を経過した浄化槽はないが、計画的な付帯設備等の保守点検及び維持管理が必要である。</t>
    </r>
    <rPh sb="55" eb="57">
      <t>タイヨウ</t>
    </rPh>
    <rPh sb="64" eb="67">
      <t>ジョウカソウ</t>
    </rPh>
    <rPh sb="72" eb="75">
      <t>ケイカクテキ</t>
    </rPh>
    <rPh sb="76" eb="81">
      <t>フタイセツビトウ</t>
    </rPh>
    <rPh sb="82" eb="86">
      <t>ホシュテンケン</t>
    </rPh>
    <rPh sb="86" eb="87">
      <t>オヨ</t>
    </rPh>
    <rPh sb="88" eb="92">
      <t>イジカンリ</t>
    </rPh>
    <rPh sb="93" eb="95">
      <t>ヒツヨウ</t>
    </rPh>
    <phoneticPr fontId="4"/>
  </si>
  <si>
    <t>　本町の特定地域生活排水処理事業は整備完了している。
　維持管理・受付業務においては、各処理場の運転・保守管理や、各支所窓口業務において、民間委託を活用することで、サービスの向上、効率的な施設の維持管理を行い、経費削減に取り組んでいる。
　しかし、人口減少による料金収入の減少、施設・整備の老朽化に伴う施設の更新投資や、多額の企業債償還が見込まれるなど、将来的な事業経営の課題に対応するため、令和2年4月1日に地方公営企業法の一部（財務規定等）を適用した。
　今後も計画的な維持管理や適切な事業選択などにより、経営のさらなる効率化を図り、健全かつ持続可能な下水道事業経営に努める。</t>
    <rPh sb="4" eb="8">
      <t>トクテイチイキ</t>
    </rPh>
    <rPh sb="8" eb="10">
      <t>セイカツ</t>
    </rPh>
    <rPh sb="10" eb="12">
      <t>ハイスイ</t>
    </rPh>
    <rPh sb="12" eb="14">
      <t>ショリ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</si>
</sst>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4C8-4C53-9314-483192BE8BC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4C8-4C53-9314-483192BE8BC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53.17</c:v>
                </c:pt>
              </c:numCache>
            </c:numRef>
          </c:val>
          <c:extLst>
            <c:ext xmlns:c16="http://schemas.microsoft.com/office/drawing/2014/chart" uri="{C3380CC4-5D6E-409C-BE32-E72D297353CC}">
              <c16:uniqueId val="{00000000-FC41-4045-9CEC-CC4BA0C373A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58.19</c:v>
                </c:pt>
              </c:numCache>
            </c:numRef>
          </c:val>
          <c:smooth val="0"/>
          <c:extLst>
            <c:ext xmlns:c16="http://schemas.microsoft.com/office/drawing/2014/chart" uri="{C3380CC4-5D6E-409C-BE32-E72D297353CC}">
              <c16:uniqueId val="{00000001-FC41-4045-9CEC-CC4BA0C373A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03CA-4076-A3D1-3CFBAB5882D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87.8</c:v>
                </c:pt>
              </c:numCache>
            </c:numRef>
          </c:val>
          <c:smooth val="0"/>
          <c:extLst>
            <c:ext xmlns:c16="http://schemas.microsoft.com/office/drawing/2014/chart" uri="{C3380CC4-5D6E-409C-BE32-E72D297353CC}">
              <c16:uniqueId val="{00000001-03CA-4076-A3D1-3CFBAB5882D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4DB4-4091-A468-E7D9EA73E2E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99.03</c:v>
                </c:pt>
              </c:numCache>
            </c:numRef>
          </c:val>
          <c:smooth val="0"/>
          <c:extLst>
            <c:ext xmlns:c16="http://schemas.microsoft.com/office/drawing/2014/chart" uri="{C3380CC4-5D6E-409C-BE32-E72D297353CC}">
              <c16:uniqueId val="{00000001-4DB4-4091-A468-E7D9EA73E2E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5.25</c:v>
                </c:pt>
              </c:numCache>
            </c:numRef>
          </c:val>
          <c:extLst>
            <c:ext xmlns:c16="http://schemas.microsoft.com/office/drawing/2014/chart" uri="{C3380CC4-5D6E-409C-BE32-E72D297353CC}">
              <c16:uniqueId val="{00000000-4863-4DBC-BF8B-C9673AF27CF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15.74</c:v>
                </c:pt>
              </c:numCache>
            </c:numRef>
          </c:val>
          <c:smooth val="0"/>
          <c:extLst>
            <c:ext xmlns:c16="http://schemas.microsoft.com/office/drawing/2014/chart" uri="{C3380CC4-5D6E-409C-BE32-E72D297353CC}">
              <c16:uniqueId val="{00000001-4863-4DBC-BF8B-C9673AF27CF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18D-40CF-B9D2-7C5EC4F8E79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18D-40CF-B9D2-7C5EC4F8E79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25F-4683-90C8-8A29CF9A232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74.239999999999995</c:v>
                </c:pt>
              </c:numCache>
            </c:numRef>
          </c:val>
          <c:smooth val="0"/>
          <c:extLst>
            <c:ext xmlns:c16="http://schemas.microsoft.com/office/drawing/2014/chart" uri="{C3380CC4-5D6E-409C-BE32-E72D297353CC}">
              <c16:uniqueId val="{00000001-125F-4683-90C8-8A29CF9A232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101.07</c:v>
                </c:pt>
              </c:numCache>
            </c:numRef>
          </c:val>
          <c:extLst>
            <c:ext xmlns:c16="http://schemas.microsoft.com/office/drawing/2014/chart" uri="{C3380CC4-5D6E-409C-BE32-E72D297353CC}">
              <c16:uniqueId val="{00000000-5419-4BFA-92F6-7355637BF06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100.47</c:v>
                </c:pt>
              </c:numCache>
            </c:numRef>
          </c:val>
          <c:smooth val="0"/>
          <c:extLst>
            <c:ext xmlns:c16="http://schemas.microsoft.com/office/drawing/2014/chart" uri="{C3380CC4-5D6E-409C-BE32-E72D297353CC}">
              <c16:uniqueId val="{00000001-5419-4BFA-92F6-7355637BF06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1131.5999999999999</c:v>
                </c:pt>
              </c:numCache>
            </c:numRef>
          </c:val>
          <c:extLst>
            <c:ext xmlns:c16="http://schemas.microsoft.com/office/drawing/2014/chart" uri="{C3380CC4-5D6E-409C-BE32-E72D297353CC}">
              <c16:uniqueId val="{00000000-0717-4643-A1B5-15C915530ED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294.27</c:v>
                </c:pt>
              </c:numCache>
            </c:numRef>
          </c:val>
          <c:smooth val="0"/>
          <c:extLst>
            <c:ext xmlns:c16="http://schemas.microsoft.com/office/drawing/2014/chart" uri="{C3380CC4-5D6E-409C-BE32-E72D297353CC}">
              <c16:uniqueId val="{00000001-0717-4643-A1B5-15C915530ED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76</c:v>
                </c:pt>
              </c:numCache>
            </c:numRef>
          </c:val>
          <c:extLst>
            <c:ext xmlns:c16="http://schemas.microsoft.com/office/drawing/2014/chart" uri="{C3380CC4-5D6E-409C-BE32-E72D297353CC}">
              <c16:uniqueId val="{00000000-ED9B-4A2D-B36C-96A6B02D0F8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60.59</c:v>
                </c:pt>
              </c:numCache>
            </c:numRef>
          </c:val>
          <c:smooth val="0"/>
          <c:extLst>
            <c:ext xmlns:c16="http://schemas.microsoft.com/office/drawing/2014/chart" uri="{C3380CC4-5D6E-409C-BE32-E72D297353CC}">
              <c16:uniqueId val="{00000001-ED9B-4A2D-B36C-96A6B02D0F8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194.63</c:v>
                </c:pt>
              </c:numCache>
            </c:numRef>
          </c:val>
          <c:extLst>
            <c:ext xmlns:c16="http://schemas.microsoft.com/office/drawing/2014/chart" uri="{C3380CC4-5D6E-409C-BE32-E72D297353CC}">
              <c16:uniqueId val="{00000000-68C3-4B38-B1D6-7411EAC5838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280.23</c:v>
                </c:pt>
              </c:numCache>
            </c:numRef>
          </c:val>
          <c:smooth val="0"/>
          <c:extLst>
            <c:ext xmlns:c16="http://schemas.microsoft.com/office/drawing/2014/chart" uri="{C3380CC4-5D6E-409C-BE32-E72D297353CC}">
              <c16:uniqueId val="{00000001-68C3-4B38-B1D6-7411EAC5838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【15.64】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52" zoomScale="85" zoomScaleNormal="85" workbookViewId="0">
      <selection activeCell="BJ79" sqref="BJ7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会津美里町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特定地域生活排水処理</v>
      </c>
      <c r="Q8" s="72"/>
      <c r="R8" s="72"/>
      <c r="S8" s="72"/>
      <c r="T8" s="72"/>
      <c r="U8" s="72"/>
      <c r="V8" s="72"/>
      <c r="W8" s="72" t="str">
        <f>データ!L6</f>
        <v>K2</v>
      </c>
      <c r="X8" s="72"/>
      <c r="Y8" s="72"/>
      <c r="Z8" s="72"/>
      <c r="AA8" s="72"/>
      <c r="AB8" s="72"/>
      <c r="AC8" s="72"/>
      <c r="AD8" s="73" t="str">
        <f>データ!$M$6</f>
        <v>非設置</v>
      </c>
      <c r="AE8" s="73"/>
      <c r="AF8" s="73"/>
      <c r="AG8" s="73"/>
      <c r="AH8" s="73"/>
      <c r="AI8" s="73"/>
      <c r="AJ8" s="73"/>
      <c r="AK8" s="3"/>
      <c r="AL8" s="69">
        <f>データ!S6</f>
        <v>19773</v>
      </c>
      <c r="AM8" s="69"/>
      <c r="AN8" s="69"/>
      <c r="AO8" s="69"/>
      <c r="AP8" s="69"/>
      <c r="AQ8" s="69"/>
      <c r="AR8" s="69"/>
      <c r="AS8" s="69"/>
      <c r="AT8" s="68">
        <f>データ!T6</f>
        <v>276.33</v>
      </c>
      <c r="AU8" s="68"/>
      <c r="AV8" s="68"/>
      <c r="AW8" s="68"/>
      <c r="AX8" s="68"/>
      <c r="AY8" s="68"/>
      <c r="AZ8" s="68"/>
      <c r="BA8" s="68"/>
      <c r="BB8" s="68">
        <f>データ!U6</f>
        <v>71.56</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44.96</v>
      </c>
      <c r="J10" s="68"/>
      <c r="K10" s="68"/>
      <c r="L10" s="68"/>
      <c r="M10" s="68"/>
      <c r="N10" s="68"/>
      <c r="O10" s="68"/>
      <c r="P10" s="68">
        <f>データ!P6</f>
        <v>1.72</v>
      </c>
      <c r="Q10" s="68"/>
      <c r="R10" s="68"/>
      <c r="S10" s="68"/>
      <c r="T10" s="68"/>
      <c r="U10" s="68"/>
      <c r="V10" s="68"/>
      <c r="W10" s="68">
        <f>データ!Q6</f>
        <v>100</v>
      </c>
      <c r="X10" s="68"/>
      <c r="Y10" s="68"/>
      <c r="Z10" s="68"/>
      <c r="AA10" s="68"/>
      <c r="AB10" s="68"/>
      <c r="AC10" s="68"/>
      <c r="AD10" s="69">
        <f>データ!R6</f>
        <v>3850</v>
      </c>
      <c r="AE10" s="69"/>
      <c r="AF10" s="69"/>
      <c r="AG10" s="69"/>
      <c r="AH10" s="69"/>
      <c r="AI10" s="69"/>
      <c r="AJ10" s="69"/>
      <c r="AK10" s="2"/>
      <c r="AL10" s="69">
        <f>データ!V6</f>
        <v>337</v>
      </c>
      <c r="AM10" s="69"/>
      <c r="AN10" s="69"/>
      <c r="AO10" s="69"/>
      <c r="AP10" s="69"/>
      <c r="AQ10" s="69"/>
      <c r="AR10" s="69"/>
      <c r="AS10" s="69"/>
      <c r="AT10" s="68">
        <f>データ!W6</f>
        <v>0.46</v>
      </c>
      <c r="AU10" s="68"/>
      <c r="AV10" s="68"/>
      <c r="AW10" s="68"/>
      <c r="AX10" s="68"/>
      <c r="AY10" s="68"/>
      <c r="AZ10" s="68"/>
      <c r="BA10" s="68"/>
      <c r="BB10" s="68">
        <f>データ!X6</f>
        <v>732.61</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113</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40.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【98.17】</v>
      </c>
      <c r="F85" s="26" t="str">
        <f>データ!AT6</f>
        <v>【92.20】</v>
      </c>
      <c r="G85" s="26" t="str">
        <f>データ!BE6</f>
        <v>【106.38】</v>
      </c>
      <c r="H85" s="26" t="str">
        <f>データ!BP6</f>
        <v>【314.13】</v>
      </c>
      <c r="I85" s="26" t="str">
        <f>データ!CA6</f>
        <v>【58.42】</v>
      </c>
      <c r="J85" s="26" t="str">
        <f>データ!CL6</f>
        <v>【282.28】</v>
      </c>
      <c r="K85" s="26" t="str">
        <f>データ!CW6</f>
        <v>【57.83】</v>
      </c>
      <c r="L85" s="26" t="str">
        <f>データ!DH6</f>
        <v>【77.67】</v>
      </c>
      <c r="M85" s="26" t="str">
        <f>データ!DS6</f>
        <v>【15.64】</v>
      </c>
      <c r="N85" s="26" t="str">
        <f>データ!ED6</f>
        <v>【-】</v>
      </c>
      <c r="O85" s="26" t="str">
        <f>データ!EO6</f>
        <v>【-】</v>
      </c>
    </row>
  </sheetData>
  <sheetProtection algorithmName="SHA-512" hashValue="d92XsrdGpBvwVM3ETUzaunszoSk7s+fOPjzIb1TTi5zCdcq4ihyTNue19lEfO515GbnZpXkIyLh0nAB8SgSGgQ==" saltValue="kh0ZmJmwHrh7sKvz8X6UQ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74471</v>
      </c>
      <c r="D6" s="33">
        <f t="shared" si="3"/>
        <v>46</v>
      </c>
      <c r="E6" s="33">
        <f t="shared" si="3"/>
        <v>18</v>
      </c>
      <c r="F6" s="33">
        <f t="shared" si="3"/>
        <v>0</v>
      </c>
      <c r="G6" s="33">
        <f t="shared" si="3"/>
        <v>0</v>
      </c>
      <c r="H6" s="33" t="str">
        <f t="shared" si="3"/>
        <v>福島県　会津美里町</v>
      </c>
      <c r="I6" s="33" t="str">
        <f t="shared" si="3"/>
        <v>法適用</v>
      </c>
      <c r="J6" s="33" t="str">
        <f t="shared" si="3"/>
        <v>下水道事業</v>
      </c>
      <c r="K6" s="33" t="str">
        <f t="shared" si="3"/>
        <v>特定地域生活排水処理</v>
      </c>
      <c r="L6" s="33" t="str">
        <f t="shared" si="3"/>
        <v>K2</v>
      </c>
      <c r="M6" s="33" t="str">
        <f t="shared" si="3"/>
        <v>非設置</v>
      </c>
      <c r="N6" s="34" t="str">
        <f t="shared" si="3"/>
        <v>-</v>
      </c>
      <c r="O6" s="34">
        <f t="shared" si="3"/>
        <v>44.96</v>
      </c>
      <c r="P6" s="34">
        <f t="shared" si="3"/>
        <v>1.72</v>
      </c>
      <c r="Q6" s="34">
        <f t="shared" si="3"/>
        <v>100</v>
      </c>
      <c r="R6" s="34">
        <f t="shared" si="3"/>
        <v>3850</v>
      </c>
      <c r="S6" s="34">
        <f t="shared" si="3"/>
        <v>19773</v>
      </c>
      <c r="T6" s="34">
        <f t="shared" si="3"/>
        <v>276.33</v>
      </c>
      <c r="U6" s="34">
        <f t="shared" si="3"/>
        <v>71.56</v>
      </c>
      <c r="V6" s="34">
        <f t="shared" si="3"/>
        <v>337</v>
      </c>
      <c r="W6" s="34">
        <f t="shared" si="3"/>
        <v>0.46</v>
      </c>
      <c r="X6" s="34">
        <f t="shared" si="3"/>
        <v>732.61</v>
      </c>
      <c r="Y6" s="35" t="str">
        <f>IF(Y7="",NA(),Y7)</f>
        <v>-</v>
      </c>
      <c r="Z6" s="35" t="str">
        <f t="shared" ref="Z6:AH6" si="4">IF(Z7="",NA(),Z7)</f>
        <v>-</v>
      </c>
      <c r="AA6" s="35" t="str">
        <f t="shared" si="4"/>
        <v>-</v>
      </c>
      <c r="AB6" s="35" t="str">
        <f t="shared" si="4"/>
        <v>-</v>
      </c>
      <c r="AC6" s="35">
        <f t="shared" si="4"/>
        <v>100</v>
      </c>
      <c r="AD6" s="35" t="str">
        <f t="shared" si="4"/>
        <v>-</v>
      </c>
      <c r="AE6" s="35" t="str">
        <f t="shared" si="4"/>
        <v>-</v>
      </c>
      <c r="AF6" s="35" t="str">
        <f t="shared" si="4"/>
        <v>-</v>
      </c>
      <c r="AG6" s="35" t="str">
        <f t="shared" si="4"/>
        <v>-</v>
      </c>
      <c r="AH6" s="35">
        <f t="shared" si="4"/>
        <v>99.03</v>
      </c>
      <c r="AI6" s="34" t="str">
        <f>IF(AI7="","",IF(AI7="-","【-】","【"&amp;SUBSTITUTE(TEXT(AI7,"#,##0.00"),"-","△")&amp;"】"))</f>
        <v>【98.17】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74.239999999999995</v>
      </c>
      <c r="AT6" s="34" t="str">
        <f>IF(AT7="","",IF(AT7="-","【-】","【"&amp;SUBSTITUTE(TEXT(AT7,"#,##0.00"),"-","△")&amp;"】"))</f>
        <v>【92.20】</v>
      </c>
      <c r="AU6" s="35" t="str">
        <f>IF(AU7="",NA(),AU7)</f>
        <v>-</v>
      </c>
      <c r="AV6" s="35" t="str">
        <f t="shared" ref="AV6:BD6" si="6">IF(AV7="",NA(),AV7)</f>
        <v>-</v>
      </c>
      <c r="AW6" s="35" t="str">
        <f t="shared" si="6"/>
        <v>-</v>
      </c>
      <c r="AX6" s="35" t="str">
        <f t="shared" si="6"/>
        <v>-</v>
      </c>
      <c r="AY6" s="35">
        <f t="shared" si="6"/>
        <v>101.07</v>
      </c>
      <c r="AZ6" s="35" t="str">
        <f t="shared" si="6"/>
        <v>-</v>
      </c>
      <c r="BA6" s="35" t="str">
        <f t="shared" si="6"/>
        <v>-</v>
      </c>
      <c r="BB6" s="35" t="str">
        <f t="shared" si="6"/>
        <v>-</v>
      </c>
      <c r="BC6" s="35" t="str">
        <f t="shared" si="6"/>
        <v>-</v>
      </c>
      <c r="BD6" s="35">
        <f t="shared" si="6"/>
        <v>100.47</v>
      </c>
      <c r="BE6" s="34" t="str">
        <f>IF(BE7="","",IF(BE7="-","【-】","【"&amp;SUBSTITUTE(TEXT(BE7,"#,##0.00"),"-","△")&amp;"】"))</f>
        <v>【106.38】</v>
      </c>
      <c r="BF6" s="35" t="str">
        <f>IF(BF7="",NA(),BF7)</f>
        <v>-</v>
      </c>
      <c r="BG6" s="35" t="str">
        <f t="shared" ref="BG6:BO6" si="7">IF(BG7="",NA(),BG7)</f>
        <v>-</v>
      </c>
      <c r="BH6" s="35" t="str">
        <f t="shared" si="7"/>
        <v>-</v>
      </c>
      <c r="BI6" s="35" t="str">
        <f t="shared" si="7"/>
        <v>-</v>
      </c>
      <c r="BJ6" s="35">
        <f t="shared" si="7"/>
        <v>1131.5999999999999</v>
      </c>
      <c r="BK6" s="35" t="str">
        <f t="shared" si="7"/>
        <v>-</v>
      </c>
      <c r="BL6" s="35" t="str">
        <f t="shared" si="7"/>
        <v>-</v>
      </c>
      <c r="BM6" s="35" t="str">
        <f t="shared" si="7"/>
        <v>-</v>
      </c>
      <c r="BN6" s="35" t="str">
        <f t="shared" si="7"/>
        <v>-</v>
      </c>
      <c r="BO6" s="35">
        <f t="shared" si="7"/>
        <v>294.27</v>
      </c>
      <c r="BP6" s="34" t="str">
        <f>IF(BP7="","",IF(BP7="-","【-】","【"&amp;SUBSTITUTE(TEXT(BP7,"#,##0.00"),"-","△")&amp;"】"))</f>
        <v>【314.13】</v>
      </c>
      <c r="BQ6" s="35" t="str">
        <f>IF(BQ7="",NA(),BQ7)</f>
        <v>-</v>
      </c>
      <c r="BR6" s="35" t="str">
        <f t="shared" ref="BR6:BZ6" si="8">IF(BR7="",NA(),BR7)</f>
        <v>-</v>
      </c>
      <c r="BS6" s="35" t="str">
        <f t="shared" si="8"/>
        <v>-</v>
      </c>
      <c r="BT6" s="35" t="str">
        <f t="shared" si="8"/>
        <v>-</v>
      </c>
      <c r="BU6" s="35">
        <f t="shared" si="8"/>
        <v>76</v>
      </c>
      <c r="BV6" s="35" t="str">
        <f t="shared" si="8"/>
        <v>-</v>
      </c>
      <c r="BW6" s="35" t="str">
        <f t="shared" si="8"/>
        <v>-</v>
      </c>
      <c r="BX6" s="35" t="str">
        <f t="shared" si="8"/>
        <v>-</v>
      </c>
      <c r="BY6" s="35" t="str">
        <f t="shared" si="8"/>
        <v>-</v>
      </c>
      <c r="BZ6" s="35">
        <f t="shared" si="8"/>
        <v>60.59</v>
      </c>
      <c r="CA6" s="34" t="str">
        <f>IF(CA7="","",IF(CA7="-","【-】","【"&amp;SUBSTITUTE(TEXT(CA7,"#,##0.00"),"-","△")&amp;"】"))</f>
        <v>【58.42】</v>
      </c>
      <c r="CB6" s="35" t="str">
        <f>IF(CB7="",NA(),CB7)</f>
        <v>-</v>
      </c>
      <c r="CC6" s="35" t="str">
        <f t="shared" ref="CC6:CK6" si="9">IF(CC7="",NA(),CC7)</f>
        <v>-</v>
      </c>
      <c r="CD6" s="35" t="str">
        <f t="shared" si="9"/>
        <v>-</v>
      </c>
      <c r="CE6" s="35" t="str">
        <f t="shared" si="9"/>
        <v>-</v>
      </c>
      <c r="CF6" s="35">
        <f t="shared" si="9"/>
        <v>194.63</v>
      </c>
      <c r="CG6" s="35" t="str">
        <f t="shared" si="9"/>
        <v>-</v>
      </c>
      <c r="CH6" s="35" t="str">
        <f t="shared" si="9"/>
        <v>-</v>
      </c>
      <c r="CI6" s="35" t="str">
        <f t="shared" si="9"/>
        <v>-</v>
      </c>
      <c r="CJ6" s="35" t="str">
        <f t="shared" si="9"/>
        <v>-</v>
      </c>
      <c r="CK6" s="35">
        <f t="shared" si="9"/>
        <v>280.23</v>
      </c>
      <c r="CL6" s="34" t="str">
        <f>IF(CL7="","",IF(CL7="-","【-】","【"&amp;SUBSTITUTE(TEXT(CL7,"#,##0.00"),"-","△")&amp;"】"))</f>
        <v>【282.28】</v>
      </c>
      <c r="CM6" s="35" t="str">
        <f>IF(CM7="",NA(),CM7)</f>
        <v>-</v>
      </c>
      <c r="CN6" s="35" t="str">
        <f t="shared" ref="CN6:CV6" si="10">IF(CN7="",NA(),CN7)</f>
        <v>-</v>
      </c>
      <c r="CO6" s="35" t="str">
        <f t="shared" si="10"/>
        <v>-</v>
      </c>
      <c r="CP6" s="35" t="str">
        <f t="shared" si="10"/>
        <v>-</v>
      </c>
      <c r="CQ6" s="35">
        <f t="shared" si="10"/>
        <v>53.17</v>
      </c>
      <c r="CR6" s="35" t="str">
        <f t="shared" si="10"/>
        <v>-</v>
      </c>
      <c r="CS6" s="35" t="str">
        <f t="shared" si="10"/>
        <v>-</v>
      </c>
      <c r="CT6" s="35" t="str">
        <f t="shared" si="10"/>
        <v>-</v>
      </c>
      <c r="CU6" s="35" t="str">
        <f t="shared" si="10"/>
        <v>-</v>
      </c>
      <c r="CV6" s="35">
        <f t="shared" si="10"/>
        <v>58.19</v>
      </c>
      <c r="CW6" s="34" t="str">
        <f>IF(CW7="","",IF(CW7="-","【-】","【"&amp;SUBSTITUTE(TEXT(CW7,"#,##0.00"),"-","△")&amp;"】"))</f>
        <v>【57.83】</v>
      </c>
      <c r="CX6" s="35" t="str">
        <f>IF(CX7="",NA(),CX7)</f>
        <v>-</v>
      </c>
      <c r="CY6" s="35" t="str">
        <f t="shared" ref="CY6:DG6" si="11">IF(CY7="",NA(),CY7)</f>
        <v>-</v>
      </c>
      <c r="CZ6" s="35" t="str">
        <f t="shared" si="11"/>
        <v>-</v>
      </c>
      <c r="DA6" s="35" t="str">
        <f t="shared" si="11"/>
        <v>-</v>
      </c>
      <c r="DB6" s="35">
        <f t="shared" si="11"/>
        <v>100</v>
      </c>
      <c r="DC6" s="35" t="str">
        <f t="shared" si="11"/>
        <v>-</v>
      </c>
      <c r="DD6" s="35" t="str">
        <f t="shared" si="11"/>
        <v>-</v>
      </c>
      <c r="DE6" s="35" t="str">
        <f t="shared" si="11"/>
        <v>-</v>
      </c>
      <c r="DF6" s="35" t="str">
        <f t="shared" si="11"/>
        <v>-</v>
      </c>
      <c r="DG6" s="35">
        <f t="shared" si="11"/>
        <v>87.8</v>
      </c>
      <c r="DH6" s="34" t="str">
        <f>IF(DH7="","",IF(DH7="-","【-】","【"&amp;SUBSTITUTE(TEXT(DH7,"#,##0.00"),"-","△")&amp;"】"))</f>
        <v>【77.67】</v>
      </c>
      <c r="DI6" s="35" t="str">
        <f>IF(DI7="",NA(),DI7)</f>
        <v>-</v>
      </c>
      <c r="DJ6" s="35" t="str">
        <f t="shared" ref="DJ6:DR6" si="12">IF(DJ7="",NA(),DJ7)</f>
        <v>-</v>
      </c>
      <c r="DK6" s="35" t="str">
        <f t="shared" si="12"/>
        <v>-</v>
      </c>
      <c r="DL6" s="35" t="str">
        <f t="shared" si="12"/>
        <v>-</v>
      </c>
      <c r="DM6" s="35">
        <f t="shared" si="12"/>
        <v>5.25</v>
      </c>
      <c r="DN6" s="35" t="str">
        <f t="shared" si="12"/>
        <v>-</v>
      </c>
      <c r="DO6" s="35" t="str">
        <f t="shared" si="12"/>
        <v>-</v>
      </c>
      <c r="DP6" s="35" t="str">
        <f t="shared" si="12"/>
        <v>-</v>
      </c>
      <c r="DQ6" s="35" t="str">
        <f t="shared" si="12"/>
        <v>-</v>
      </c>
      <c r="DR6" s="35">
        <f t="shared" si="12"/>
        <v>15.74</v>
      </c>
      <c r="DS6" s="34" t="str">
        <f>IF(DS7="","",IF(DS7="-","【-】","【"&amp;SUBSTITUTE(TEXT(DS7,"#,##0.00"),"-","△")&amp;"】"))</f>
        <v>【15.64】</v>
      </c>
      <c r="DT6" s="35" t="str">
        <f>IF(DT7="",NA(),DT7)</f>
        <v>-</v>
      </c>
      <c r="DU6" s="35" t="str">
        <f t="shared" ref="DU6:EC6" si="13">IF(DU7="",NA(),DU7)</f>
        <v>-</v>
      </c>
      <c r="DV6" s="35" t="str">
        <f t="shared" si="13"/>
        <v>-</v>
      </c>
      <c r="DW6" s="35" t="str">
        <f t="shared" si="13"/>
        <v>-</v>
      </c>
      <c r="DX6" s="35" t="str">
        <f t="shared" si="13"/>
        <v>-</v>
      </c>
      <c r="DY6" s="35" t="str">
        <f t="shared" si="13"/>
        <v>-</v>
      </c>
      <c r="DZ6" s="35" t="str">
        <f t="shared" si="13"/>
        <v>-</v>
      </c>
      <c r="EA6" s="35" t="str">
        <f t="shared" si="13"/>
        <v>-</v>
      </c>
      <c r="EB6" s="35" t="str">
        <f t="shared" si="13"/>
        <v>-</v>
      </c>
      <c r="EC6" s="35" t="str">
        <f t="shared" si="13"/>
        <v>-</v>
      </c>
      <c r="ED6" s="34" t="str">
        <f>IF(ED7="","",IF(ED7="-","【-】","【"&amp;SUBSTITUTE(TEXT(ED7,"#,##0.00"),"-","△")&amp;"】"))</f>
        <v>【-】</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8" s="36" customFormat="1" x14ac:dyDescent="0.15">
      <c r="A7" s="28"/>
      <c r="B7" s="37">
        <v>2020</v>
      </c>
      <c r="C7" s="37">
        <v>74471</v>
      </c>
      <c r="D7" s="37">
        <v>46</v>
      </c>
      <c r="E7" s="37">
        <v>18</v>
      </c>
      <c r="F7" s="37">
        <v>0</v>
      </c>
      <c r="G7" s="37">
        <v>0</v>
      </c>
      <c r="H7" s="37" t="s">
        <v>96</v>
      </c>
      <c r="I7" s="37" t="s">
        <v>97</v>
      </c>
      <c r="J7" s="37" t="s">
        <v>98</v>
      </c>
      <c r="K7" s="37" t="s">
        <v>99</v>
      </c>
      <c r="L7" s="37" t="s">
        <v>100</v>
      </c>
      <c r="M7" s="37" t="s">
        <v>101</v>
      </c>
      <c r="N7" s="38" t="s">
        <v>102</v>
      </c>
      <c r="O7" s="38">
        <v>44.96</v>
      </c>
      <c r="P7" s="38">
        <v>1.72</v>
      </c>
      <c r="Q7" s="38">
        <v>100</v>
      </c>
      <c r="R7" s="38">
        <v>3850</v>
      </c>
      <c r="S7" s="38">
        <v>19773</v>
      </c>
      <c r="T7" s="38">
        <v>276.33</v>
      </c>
      <c r="U7" s="38">
        <v>71.56</v>
      </c>
      <c r="V7" s="38">
        <v>337</v>
      </c>
      <c r="W7" s="38">
        <v>0.46</v>
      </c>
      <c r="X7" s="38">
        <v>732.61</v>
      </c>
      <c r="Y7" s="38" t="s">
        <v>102</v>
      </c>
      <c r="Z7" s="38" t="s">
        <v>102</v>
      </c>
      <c r="AA7" s="38" t="s">
        <v>102</v>
      </c>
      <c r="AB7" s="38" t="s">
        <v>102</v>
      </c>
      <c r="AC7" s="38">
        <v>100</v>
      </c>
      <c r="AD7" s="38" t="s">
        <v>102</v>
      </c>
      <c r="AE7" s="38" t="s">
        <v>102</v>
      </c>
      <c r="AF7" s="38" t="s">
        <v>102</v>
      </c>
      <c r="AG7" s="38" t="s">
        <v>102</v>
      </c>
      <c r="AH7" s="38">
        <v>99.03</v>
      </c>
      <c r="AI7" s="38">
        <v>98.17</v>
      </c>
      <c r="AJ7" s="38" t="s">
        <v>102</v>
      </c>
      <c r="AK7" s="38" t="s">
        <v>102</v>
      </c>
      <c r="AL7" s="38" t="s">
        <v>102</v>
      </c>
      <c r="AM7" s="38" t="s">
        <v>102</v>
      </c>
      <c r="AN7" s="38">
        <v>0</v>
      </c>
      <c r="AO7" s="38" t="s">
        <v>102</v>
      </c>
      <c r="AP7" s="38" t="s">
        <v>102</v>
      </c>
      <c r="AQ7" s="38" t="s">
        <v>102</v>
      </c>
      <c r="AR7" s="38" t="s">
        <v>102</v>
      </c>
      <c r="AS7" s="38">
        <v>74.239999999999995</v>
      </c>
      <c r="AT7" s="38">
        <v>92.2</v>
      </c>
      <c r="AU7" s="38" t="s">
        <v>102</v>
      </c>
      <c r="AV7" s="38" t="s">
        <v>102</v>
      </c>
      <c r="AW7" s="38" t="s">
        <v>102</v>
      </c>
      <c r="AX7" s="38" t="s">
        <v>102</v>
      </c>
      <c r="AY7" s="38">
        <v>101.07</v>
      </c>
      <c r="AZ7" s="38" t="s">
        <v>102</v>
      </c>
      <c r="BA7" s="38" t="s">
        <v>102</v>
      </c>
      <c r="BB7" s="38" t="s">
        <v>102</v>
      </c>
      <c r="BC7" s="38" t="s">
        <v>102</v>
      </c>
      <c r="BD7" s="38">
        <v>100.47</v>
      </c>
      <c r="BE7" s="38">
        <v>106.38</v>
      </c>
      <c r="BF7" s="38" t="s">
        <v>102</v>
      </c>
      <c r="BG7" s="38" t="s">
        <v>102</v>
      </c>
      <c r="BH7" s="38" t="s">
        <v>102</v>
      </c>
      <c r="BI7" s="38" t="s">
        <v>102</v>
      </c>
      <c r="BJ7" s="38">
        <v>1131.5999999999999</v>
      </c>
      <c r="BK7" s="38" t="s">
        <v>102</v>
      </c>
      <c r="BL7" s="38" t="s">
        <v>102</v>
      </c>
      <c r="BM7" s="38" t="s">
        <v>102</v>
      </c>
      <c r="BN7" s="38" t="s">
        <v>102</v>
      </c>
      <c r="BO7" s="38">
        <v>294.27</v>
      </c>
      <c r="BP7" s="38">
        <v>314.13</v>
      </c>
      <c r="BQ7" s="38" t="s">
        <v>102</v>
      </c>
      <c r="BR7" s="38" t="s">
        <v>102</v>
      </c>
      <c r="BS7" s="38" t="s">
        <v>102</v>
      </c>
      <c r="BT7" s="38" t="s">
        <v>102</v>
      </c>
      <c r="BU7" s="38">
        <v>76</v>
      </c>
      <c r="BV7" s="38" t="s">
        <v>102</v>
      </c>
      <c r="BW7" s="38" t="s">
        <v>102</v>
      </c>
      <c r="BX7" s="38" t="s">
        <v>102</v>
      </c>
      <c r="BY7" s="38" t="s">
        <v>102</v>
      </c>
      <c r="BZ7" s="38">
        <v>60.59</v>
      </c>
      <c r="CA7" s="38">
        <v>58.42</v>
      </c>
      <c r="CB7" s="38" t="s">
        <v>102</v>
      </c>
      <c r="CC7" s="38" t="s">
        <v>102</v>
      </c>
      <c r="CD7" s="38" t="s">
        <v>102</v>
      </c>
      <c r="CE7" s="38" t="s">
        <v>102</v>
      </c>
      <c r="CF7" s="38">
        <v>194.63</v>
      </c>
      <c r="CG7" s="38" t="s">
        <v>102</v>
      </c>
      <c r="CH7" s="38" t="s">
        <v>102</v>
      </c>
      <c r="CI7" s="38" t="s">
        <v>102</v>
      </c>
      <c r="CJ7" s="38" t="s">
        <v>102</v>
      </c>
      <c r="CK7" s="38">
        <v>280.23</v>
      </c>
      <c r="CL7" s="38">
        <v>282.27999999999997</v>
      </c>
      <c r="CM7" s="38" t="s">
        <v>102</v>
      </c>
      <c r="CN7" s="38" t="s">
        <v>102</v>
      </c>
      <c r="CO7" s="38" t="s">
        <v>102</v>
      </c>
      <c r="CP7" s="38" t="s">
        <v>102</v>
      </c>
      <c r="CQ7" s="38">
        <v>53.17</v>
      </c>
      <c r="CR7" s="38" t="s">
        <v>102</v>
      </c>
      <c r="CS7" s="38" t="s">
        <v>102</v>
      </c>
      <c r="CT7" s="38" t="s">
        <v>102</v>
      </c>
      <c r="CU7" s="38" t="s">
        <v>102</v>
      </c>
      <c r="CV7" s="38">
        <v>58.19</v>
      </c>
      <c r="CW7" s="38">
        <v>57.83</v>
      </c>
      <c r="CX7" s="38" t="s">
        <v>102</v>
      </c>
      <c r="CY7" s="38" t="s">
        <v>102</v>
      </c>
      <c r="CZ7" s="38" t="s">
        <v>102</v>
      </c>
      <c r="DA7" s="38" t="s">
        <v>102</v>
      </c>
      <c r="DB7" s="38">
        <v>100</v>
      </c>
      <c r="DC7" s="38" t="s">
        <v>102</v>
      </c>
      <c r="DD7" s="38" t="s">
        <v>102</v>
      </c>
      <c r="DE7" s="38" t="s">
        <v>102</v>
      </c>
      <c r="DF7" s="38" t="s">
        <v>102</v>
      </c>
      <c r="DG7" s="38">
        <v>87.8</v>
      </c>
      <c r="DH7" s="38">
        <v>77.67</v>
      </c>
      <c r="DI7" s="38" t="s">
        <v>102</v>
      </c>
      <c r="DJ7" s="38" t="s">
        <v>102</v>
      </c>
      <c r="DK7" s="38" t="s">
        <v>102</v>
      </c>
      <c r="DL7" s="38" t="s">
        <v>102</v>
      </c>
      <c r="DM7" s="38">
        <v>5.25</v>
      </c>
      <c r="DN7" s="38" t="s">
        <v>102</v>
      </c>
      <c r="DO7" s="38" t="s">
        <v>102</v>
      </c>
      <c r="DP7" s="38" t="s">
        <v>102</v>
      </c>
      <c r="DQ7" s="38" t="s">
        <v>102</v>
      </c>
      <c r="DR7" s="38">
        <v>15.74</v>
      </c>
      <c r="DS7" s="38">
        <v>15.64</v>
      </c>
      <c r="DT7" s="38" t="s">
        <v>102</v>
      </c>
      <c r="DU7" s="38" t="s">
        <v>102</v>
      </c>
      <c r="DV7" s="38" t="s">
        <v>102</v>
      </c>
      <c r="DW7" s="38" t="s">
        <v>102</v>
      </c>
      <c r="DX7" s="38" t="s">
        <v>102</v>
      </c>
      <c r="DY7" s="38" t="s">
        <v>102</v>
      </c>
      <c r="DZ7" s="38" t="s">
        <v>102</v>
      </c>
      <c r="EA7" s="38" t="s">
        <v>102</v>
      </c>
      <c r="EB7" s="38" t="s">
        <v>102</v>
      </c>
      <c r="EC7" s="38" t="s">
        <v>102</v>
      </c>
      <c r="ED7" s="38" t="s">
        <v>102</v>
      </c>
      <c r="EE7" s="38" t="s">
        <v>102</v>
      </c>
      <c r="EF7" s="38" t="s">
        <v>102</v>
      </c>
      <c r="EG7" s="38" t="s">
        <v>102</v>
      </c>
      <c r="EH7" s="38" t="s">
        <v>102</v>
      </c>
      <c r="EI7" s="38" t="s">
        <v>102</v>
      </c>
      <c r="EJ7" s="38" t="s">
        <v>102</v>
      </c>
      <c r="EK7" s="38" t="s">
        <v>102</v>
      </c>
      <c r="EL7" s="38" t="s">
        <v>102</v>
      </c>
      <c r="EM7" s="38" t="s">
        <v>102</v>
      </c>
      <c r="EN7" s="38" t="s">
        <v>102</v>
      </c>
      <c r="EO7" s="38" t="s">
        <v>102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金田 彰</cp:lastModifiedBy>
  <cp:lastPrinted>2022-01-27T04:25:46Z</cp:lastPrinted>
  <dcterms:created xsi:type="dcterms:W3CDTF">2021-12-03T07:38:43Z</dcterms:created>
  <dcterms:modified xsi:type="dcterms:W3CDTF">2022-01-27T05:51:11Z</dcterms:modified>
  <cp:category/>
</cp:coreProperties>
</file>