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経営比較分析表】2020_074462_47_1718\【経営比較分析表】2020_074462_47_1718\"/>
    </mc:Choice>
  </mc:AlternateContent>
  <workbookProtection workbookAlgorithmName="SHA-512" workbookHashValue="z23a54Yefp/MN+jptOYhswl+aLwnBeChHamjB6LgKGbgoexo0lKH85aTgrJvKEpFZyn+rY/EhdoW6DYF5fTvOw==" workbookSaltValue="v5velTsismhdSX4GZetrmA==" workbookSpinCount="100000" lockStructure="1"/>
  <bookViews>
    <workbookView xWindow="186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I10" i="4"/>
  <c r="B10" i="4"/>
  <c r="AL8" i="4"/>
  <c r="AD8" i="4"/>
  <c r="I8" i="4"/>
  <c r="B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<sst xmlns="http://schemas.openxmlformats.org/spreadsheetml/2006/main" count="236" uniqueCount="119">
  <si>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</si>
  <si>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</si>
  <si>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</si>
  <si>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</si>
  <si>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</si>
  <si>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</si>
  <si>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</si>
  <si>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</si>
  <si>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</si>
  <si>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</si>
  <si>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</si>
  <si>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</si>
  <si>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</si>
  <si>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</si>
  <si>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</si>
  <si>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</si>
  <si>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</si>
  <si>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</si>
  <si>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</si>
  <si>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</si>
  <si>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</si>
  <si>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</si>
  <si>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</si>
  <si>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</si>
  <si>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</si>
  <si>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</si>
  <si>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</si>
  <si>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</si>
  <si>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</si>
  <si>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</si>
  <si>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</si>
  <si>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</si>
  <si>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</si>
  <si>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</si>
  <si>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</si>
  <si>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</si>
  <si>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</si>
  <si>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</si>
  <si>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</si>
  <si>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</si>
  <si>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</si>
  <si>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</si>
  <si>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</si>
  <si>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</si>
  <si>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</si>
  <si>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</si>
  <si>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</si>
  <si>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</si>
  <si>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</si>
  <si>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</si>
  <si>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</si>
  <si>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</si>
  <si>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</si>
  <si>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</si>
  <si>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</si>
  <si>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</si>
  <si>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</si>
  <si>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</si>
  <si>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</si>
  <si>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</si>
  <si>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</si>
  <si>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</si>
  <si>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</si>
  <si>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</si>
  <si>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</si>
  <si>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</si>
  <si>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</si>
  <si>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</si>
  <si>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</si>
  <si>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</si>
  <si>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</si>
  <si>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</si>
  <si>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</si>
  <si>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</si>
  <si>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</si>
  <si>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</si>
  <si>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</si>
  <si>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</si>
  <si>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</si>
  <si>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</si>
  <si>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</si>
  <si>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</si>
  <si>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</si>
  <si>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</si>
  <si>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</si>
  <si>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</si>
  <si>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</si>
  <si>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</si>
  <si>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</si>
  <si>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</si>
  <si>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</si>
  <si>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</si>
  <si>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</si>
  <si>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</si>
  <si>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</si>
  <si>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</si>
  <si>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</si>
  <si>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</si>
  <si>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</si>
  <si>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</si>
  <si>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</si>
  <si>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</si>
  <si>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</si>
  <si>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</si>
  <si>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</si>
  <si>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</si>
  <si>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</si>
  <si>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</si>
  <si>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</si>
  <si>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</si>
  <si>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</si>
  <si>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</si>
  <si>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</si>
  <si>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</si>
  <si>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</si>
  <si>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</si>
  <si>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昨年にくらべ増加しているが依然として厳しい経営状況であり、継続した取り組みが必要である。
⑤経費回収率
維持管理費用の増加から大きく減少してしまった。長期の視点でコスト削減に取り組みたい。
⑥汚水処理原価
維持管理費用の増加から原価を大幅に増加してしまった。この水準が続くことの無いよう努力していきたい。
⑦施設利用率
類似団体平均値を上回っており、施設の利用はある程度適切な規模で行われていると言える。しかし、人口が減少傾向にあり、それに伴い利用率も下がることが予想されるため、施設規模の検討が必要である。
⑧水洗化率
高い水準で推移しており、取り組みの効果が認められる。</t>
    <rPh sb="1" eb="3">
      <t>シュウエキ</t>
    </rPh>
    <rPh sb="3" eb="4">
      <t>テキ</t>
    </rPh>
    <rPh sb="4" eb="6">
      <t>シュウシ</t>
    </rPh>
    <rPh sb="6" eb="8">
      <t>ヒリツ</t>
    </rPh>
    <rPh sb="9" eb="11">
      <t>サクネン</t>
    </rPh>
    <rPh sb="15" eb="17">
      <t>ゾウカ</t>
    </rPh>
    <rPh sb="22" eb="24">
      <t>イゼン</t>
    </rPh>
    <rPh sb="27" eb="28">
      <t>キビ</t>
    </rPh>
    <rPh sb="30" eb="32">
      <t>ケイエイ</t>
    </rPh>
    <rPh sb="32" eb="34">
      <t>ジョウキョウ</t>
    </rPh>
    <rPh sb="38" eb="40">
      <t>ケイゾク</t>
    </rPh>
    <rPh sb="42" eb="43">
      <t>ト</t>
    </rPh>
    <rPh sb="44" eb="45">
      <t>ク</t>
    </rPh>
    <rPh sb="47" eb="49">
      <t>ヒツヨウ</t>
    </rPh>
    <rPh sb="56" eb="58">
      <t>ケイヒ</t>
    </rPh>
    <rPh sb="58" eb="60">
      <t>カイシュウ</t>
    </rPh>
    <rPh sb="60" eb="61">
      <t>リツ</t>
    </rPh>
    <rPh sb="62" eb="64">
      <t>イジ</t>
    </rPh>
    <rPh sb="64" eb="66">
      <t>カンリ</t>
    </rPh>
    <rPh sb="66" eb="68">
      <t>ヒヨウ</t>
    </rPh>
    <rPh sb="69" eb="71">
      <t>ゾウカ</t>
    </rPh>
    <rPh sb="73" eb="74">
      <t>オオ</t>
    </rPh>
    <rPh sb="76" eb="78">
      <t>ゲンショウ</t>
    </rPh>
    <rPh sb="85" eb="87">
      <t>チョウキ</t>
    </rPh>
    <rPh sb="88" eb="90">
      <t>シテン</t>
    </rPh>
    <rPh sb="94" eb="96">
      <t>サクゲン</t>
    </rPh>
    <rPh sb="97" eb="98">
      <t>ト</t>
    </rPh>
    <rPh sb="99" eb="100">
      <t>ク</t>
    </rPh>
    <rPh sb="107" eb="109">
      <t>オスイ</t>
    </rPh>
    <rPh sb="109" eb="111">
      <t>ショリ</t>
    </rPh>
    <rPh sb="111" eb="113">
      <t>ゲンカ</t>
    </rPh>
    <rPh sb="114" eb="116">
      <t>イジ</t>
    </rPh>
    <rPh sb="116" eb="118">
      <t>カンリ</t>
    </rPh>
    <rPh sb="118" eb="120">
      <t>ヒヨウ</t>
    </rPh>
    <rPh sb="121" eb="123">
      <t>ゾウカ</t>
    </rPh>
    <rPh sb="125" eb="127">
      <t>ゲンカ</t>
    </rPh>
    <rPh sb="128" eb="130">
      <t>オオハバ</t>
    </rPh>
    <rPh sb="131" eb="133">
      <t>ゾウカ</t>
    </rPh>
    <rPh sb="142" eb="144">
      <t>スイジュン</t>
    </rPh>
    <rPh sb="145" eb="146">
      <t>ツヅ</t>
    </rPh>
    <rPh sb="150" eb="151">
      <t>ナ</t>
    </rPh>
    <rPh sb="154" eb="156">
      <t>ドリョク</t>
    </rPh>
    <rPh sb="166" eb="168">
      <t>シセツ</t>
    </rPh>
    <rPh sb="168" eb="171">
      <t>リヨウリツ</t>
    </rPh>
    <rPh sb="172" eb="174">
      <t>ルイジ</t>
    </rPh>
    <rPh sb="174" eb="176">
      <t>ダンタイ</t>
    </rPh>
    <rPh sb="176" eb="178">
      <t>ヘイキン</t>
    </rPh>
    <rPh sb="178" eb="179">
      <t>チ</t>
    </rPh>
    <rPh sb="180" eb="182">
      <t>ウワマワ</t>
    </rPh>
    <rPh sb="187" eb="189">
      <t>シセツ</t>
    </rPh>
    <rPh sb="190" eb="192">
      <t>リヨウ</t>
    </rPh>
    <rPh sb="195" eb="197">
      <t>テイド</t>
    </rPh>
    <rPh sb="197" eb="199">
      <t>テキセツ</t>
    </rPh>
    <rPh sb="200" eb="202">
      <t>キボ</t>
    </rPh>
    <rPh sb="203" eb="204">
      <t>オコナ</t>
    </rPh>
    <rPh sb="210" eb="211">
      <t>イ</t>
    </rPh>
    <rPh sb="218" eb="220">
      <t>ジンコウ</t>
    </rPh>
    <rPh sb="221" eb="223">
      <t>ゲンショウ</t>
    </rPh>
    <rPh sb="223" eb="225">
      <t>ケイコウ</t>
    </rPh>
    <rPh sb="232" eb="233">
      <t>トモナ</t>
    </rPh>
    <rPh sb="234" eb="237">
      <t>リヨウリツ</t>
    </rPh>
    <rPh sb="238" eb="239">
      <t>サ</t>
    </rPh>
    <rPh sb="244" eb="246">
      <t>ヨソウ</t>
    </rPh>
    <rPh sb="252" eb="254">
      <t>シセツ</t>
    </rPh>
    <rPh sb="254" eb="256">
      <t>キボ</t>
    </rPh>
    <rPh sb="257" eb="259">
      <t>ケントウ</t>
    </rPh>
    <rPh sb="260" eb="262">
      <t>ヒツヨウ</t>
    </rPh>
    <rPh sb="269" eb="272">
      <t>スイセンカ</t>
    </rPh>
    <rPh sb="272" eb="273">
      <t>リツ</t>
    </rPh>
    <phoneticPr fontId="4"/>
  </si>
  <si>
    <t>管渠は地域により老朽化が進んでいる。来年度より一部地域でカメラ点検を実施予定であるため、管渠の現状把握と更新の検討を進めていきたい。</t>
    <rPh sb="0" eb="2">
      <t>カンキョ</t>
    </rPh>
    <rPh sb="3" eb="5">
      <t>チイキ</t>
    </rPh>
    <rPh sb="8" eb="11">
      <t>ロウキュウカ</t>
    </rPh>
    <rPh sb="12" eb="13">
      <t>スス</t>
    </rPh>
    <rPh sb="18" eb="21">
      <t>ライネンド</t>
    </rPh>
    <rPh sb="23" eb="25">
      <t>イチブ</t>
    </rPh>
    <rPh sb="25" eb="27">
      <t>チイキ</t>
    </rPh>
    <rPh sb="31" eb="33">
      <t>テンケン</t>
    </rPh>
    <rPh sb="34" eb="36">
      <t>ジッシ</t>
    </rPh>
    <rPh sb="36" eb="38">
      <t>ヨテイ</t>
    </rPh>
    <rPh sb="44" eb="46">
      <t>カンキョ</t>
    </rPh>
    <rPh sb="47" eb="49">
      <t>ゲンジョウ</t>
    </rPh>
    <rPh sb="49" eb="51">
      <t>ハアク</t>
    </rPh>
    <rPh sb="52" eb="54">
      <t>コウシン</t>
    </rPh>
    <rPh sb="55" eb="57">
      <t>ケントウ</t>
    </rPh>
    <rPh sb="58" eb="59">
      <t>スス</t>
    </rPh>
    <phoneticPr fontId="4"/>
  </si>
  <si>
    <t>年々料金収入が減少傾向にあるため、施設規模の検討と維持管理コストの削減は引き続き検討が必要である。</t>
    <rPh sb="0" eb="2">
      <t>ネンネン</t>
    </rPh>
    <rPh sb="2" eb="4">
      <t>リョウキン</t>
    </rPh>
    <rPh sb="4" eb="6">
      <t>シュウニュウ</t>
    </rPh>
    <rPh sb="7" eb="9">
      <t>ゲンショウ</t>
    </rPh>
    <rPh sb="9" eb="11">
      <t>ケイコウ</t>
    </rPh>
    <rPh sb="17" eb="19">
      <t>シセツ</t>
    </rPh>
    <rPh sb="19" eb="21">
      <t>キボ</t>
    </rPh>
    <rPh sb="22" eb="24">
      <t>ケントウ</t>
    </rPh>
    <rPh sb="25" eb="27">
      <t>イジ</t>
    </rPh>
    <rPh sb="27" eb="29">
      <t>カンリ</t>
    </rPh>
    <rPh sb="33" eb="35">
      <t>サクゲン</t>
    </rPh>
    <rPh sb="36" eb="37">
      <t>ヒ</t>
    </rPh>
    <rPh sb="38" eb="39">
      <t>ツヅ</t>
    </rPh>
    <rPh sb="40" eb="42">
      <t>ケントウ</t>
    </rPh>
    <rPh sb="43" eb="4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</si>
</sst>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7B-4764-BD1D-1424EE97EF8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0.03</c:v>
                </c:pt>
                <c:pt idx="1">
                  <c:v>0</c:v>
                </c:pt>
                <c:pt idx="2" formatCode="#,##0.00;&quot;△&quot;#,##0.00;&quot;-&quot;">
                  <c:v>0.04</c:v>
                </c:pt>
                <c:pt idx="3" formatCode="#,##0.00;&quot;△&quot;#,##0.00;&quot;-&quot;">
                  <c:v>0.02</c:v>
                </c:pt>
                <c:pt idx="4" formatCode="#,##0.00;&quot;△&quot;#,##0.00;&quot;-&quot;">
                  <c:v>0.25</c:v>
                </c:pt>
              </c:numCache>
            </c:numRef>
          </c:val>
          <c:smooth val="0"/>
          <c:extLst>
            <c:ext xmlns:c16="http://schemas.microsoft.com/office/drawing/2014/chart" uri="{C3380CC4-5D6E-409C-BE32-E72D297353CC}">
              <c16:uniqueId val="{00000001-5C7B-4764-BD1D-1424EE97EF8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formatCode="#,##0.00;&quot;△&quot;#,##0.00;&quot;-&quot;">
                  <c:v>92.68</c:v>
                </c:pt>
                <c:pt idx="1">
                  <c:v>0</c:v>
                </c:pt>
                <c:pt idx="2" formatCode="#,##0.00;&quot;△&quot;#,##0.00;&quot;-&quot;">
                  <c:v>90.85</c:v>
                </c:pt>
                <c:pt idx="3" formatCode="#,##0.00;&quot;△&quot;#,##0.00;&quot;-&quot;">
                  <c:v>80.489999999999995</c:v>
                </c:pt>
                <c:pt idx="4" formatCode="#,##0.00;&quot;△&quot;#,##0.00;&quot;-&quot;">
                  <c:v>80.489999999999995</c:v>
                </c:pt>
              </c:numCache>
            </c:numRef>
          </c:val>
          <c:extLst>
            <c:ext xmlns:c16="http://schemas.microsoft.com/office/drawing/2014/chart" uri="{C3380CC4-5D6E-409C-BE32-E72D297353CC}">
              <c16:uniqueId val="{00000000-9069-4B32-BD61-80457B23E98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40.93</c:v>
                </c:pt>
                <c:pt idx="2">
                  <c:v>43.38</c:v>
                </c:pt>
                <c:pt idx="3">
                  <c:v>50.14</c:v>
                </c:pt>
                <c:pt idx="4">
                  <c:v>54.83</c:v>
                </c:pt>
              </c:numCache>
            </c:numRef>
          </c:val>
          <c:smooth val="0"/>
          <c:extLst>
            <c:ext xmlns:c16="http://schemas.microsoft.com/office/drawing/2014/chart" uri="{C3380CC4-5D6E-409C-BE32-E72D297353CC}">
              <c16:uniqueId val="{00000001-9069-4B32-BD61-80457B23E98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88.32</c:v>
                </c:pt>
                <c:pt idx="1">
                  <c:v>84.45</c:v>
                </c:pt>
                <c:pt idx="2">
                  <c:v>84.69</c:v>
                </c:pt>
                <c:pt idx="3">
                  <c:v>82.69</c:v>
                </c:pt>
                <c:pt idx="4">
                  <c:v>95.39</c:v>
                </c:pt>
              </c:numCache>
            </c:numRef>
          </c:val>
          <c:extLst>
            <c:ext xmlns:c16="http://schemas.microsoft.com/office/drawing/2014/chart" uri="{C3380CC4-5D6E-409C-BE32-E72D297353CC}">
              <c16:uniqueId val="{00000000-0179-415B-B8A0-C924DFED30E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62.73</c:v>
                </c:pt>
                <c:pt idx="2">
                  <c:v>62.02</c:v>
                </c:pt>
                <c:pt idx="3">
                  <c:v>84.98</c:v>
                </c:pt>
                <c:pt idx="4">
                  <c:v>84.7</c:v>
                </c:pt>
              </c:numCache>
            </c:numRef>
          </c:val>
          <c:smooth val="0"/>
          <c:extLst>
            <c:ext xmlns:c16="http://schemas.microsoft.com/office/drawing/2014/chart" uri="{C3380CC4-5D6E-409C-BE32-E72D297353CC}">
              <c16:uniqueId val="{00000001-0179-415B-B8A0-C924DFED30E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48.16</c:v>
                </c:pt>
                <c:pt idx="1">
                  <c:v>55.33</c:v>
                </c:pt>
                <c:pt idx="2">
                  <c:v>42.78</c:v>
                </c:pt>
                <c:pt idx="3">
                  <c:v>44.7</c:v>
                </c:pt>
                <c:pt idx="4">
                  <c:v>58.93</c:v>
                </c:pt>
              </c:numCache>
            </c:numRef>
          </c:val>
          <c:extLst>
            <c:ext xmlns:c16="http://schemas.microsoft.com/office/drawing/2014/chart" uri="{C3380CC4-5D6E-409C-BE32-E72D297353CC}">
              <c16:uniqueId val="{00000000-EBD5-4663-B60A-4CF795F0784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D5-4663-B60A-4CF795F0784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A5-4BF0-9B4D-FD6FA803D19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A5-4BF0-9B4D-FD6FA803D19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94-42B7-A1B9-E3EBE23FCF8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94-42B7-A1B9-E3EBE23FCF8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73-41F5-959C-48B1AA7B3D5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73-41F5-959C-48B1AA7B3D5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4B-4387-91CB-6DEAB0033E2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4B-4387-91CB-6DEAB0033E2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3084.91</c:v>
                </c:pt>
                <c:pt idx="1">
                  <c:v>0</c:v>
                </c:pt>
                <c:pt idx="2">
                  <c:v>0</c:v>
                </c:pt>
                <c:pt idx="3">
                  <c:v>0</c:v>
                </c:pt>
                <c:pt idx="4" formatCode="#,##0.00;&quot;△&quot;#,##0.00;&quot;-&quot;">
                  <c:v>4756.8</c:v>
                </c:pt>
              </c:numCache>
            </c:numRef>
          </c:val>
          <c:extLst>
            <c:ext xmlns:c16="http://schemas.microsoft.com/office/drawing/2014/chart" uri="{C3380CC4-5D6E-409C-BE32-E72D297353CC}">
              <c16:uniqueId val="{00000000-92EC-4C08-B6FC-7669EB7371C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982.29</c:v>
                </c:pt>
                <c:pt idx="2">
                  <c:v>713.28</c:v>
                </c:pt>
                <c:pt idx="3">
                  <c:v>826.83</c:v>
                </c:pt>
                <c:pt idx="4">
                  <c:v>867.83</c:v>
                </c:pt>
              </c:numCache>
            </c:numRef>
          </c:val>
          <c:smooth val="0"/>
          <c:extLst>
            <c:ext xmlns:c16="http://schemas.microsoft.com/office/drawing/2014/chart" uri="{C3380CC4-5D6E-409C-BE32-E72D297353CC}">
              <c16:uniqueId val="{00000001-92EC-4C08-B6FC-7669EB7371C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32.06</c:v>
                </c:pt>
                <c:pt idx="1">
                  <c:v>21.83</c:v>
                </c:pt>
                <c:pt idx="2">
                  <c:v>36.450000000000003</c:v>
                </c:pt>
                <c:pt idx="3">
                  <c:v>38.51</c:v>
                </c:pt>
                <c:pt idx="4">
                  <c:v>19.59</c:v>
                </c:pt>
              </c:numCache>
            </c:numRef>
          </c:val>
          <c:extLst>
            <c:ext xmlns:c16="http://schemas.microsoft.com/office/drawing/2014/chart" uri="{C3380CC4-5D6E-409C-BE32-E72D297353CC}">
              <c16:uniqueId val="{00000000-3724-4848-A646-3DF7853AEC4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41.25</c:v>
                </c:pt>
                <c:pt idx="2">
                  <c:v>40.75</c:v>
                </c:pt>
                <c:pt idx="3">
                  <c:v>57.31</c:v>
                </c:pt>
                <c:pt idx="4">
                  <c:v>57.08</c:v>
                </c:pt>
              </c:numCache>
            </c:numRef>
          </c:val>
          <c:smooth val="0"/>
          <c:extLst>
            <c:ext xmlns:c16="http://schemas.microsoft.com/office/drawing/2014/chart" uri="{C3380CC4-5D6E-409C-BE32-E72D297353CC}">
              <c16:uniqueId val="{00000001-3724-4848-A646-3DF7853AEC4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652.04</c:v>
                </c:pt>
                <c:pt idx="1">
                  <c:v>903.08</c:v>
                </c:pt>
                <c:pt idx="2">
                  <c:v>538.4</c:v>
                </c:pt>
                <c:pt idx="3">
                  <c:v>520.76</c:v>
                </c:pt>
                <c:pt idx="4">
                  <c:v>1017.7</c:v>
                </c:pt>
              </c:numCache>
            </c:numRef>
          </c:val>
          <c:extLst>
            <c:ext xmlns:c16="http://schemas.microsoft.com/office/drawing/2014/chart" uri="{C3380CC4-5D6E-409C-BE32-E72D297353CC}">
              <c16:uniqueId val="{00000000-8219-4E7D-87F8-5FECB3DBB91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334.48</c:v>
                </c:pt>
                <c:pt idx="2">
                  <c:v>311.70999999999998</c:v>
                </c:pt>
                <c:pt idx="3">
                  <c:v>273.52</c:v>
                </c:pt>
                <c:pt idx="4">
                  <c:v>274.99</c:v>
                </c:pt>
              </c:numCache>
            </c:numRef>
          </c:val>
          <c:smooth val="0"/>
          <c:extLst>
            <c:ext xmlns:c16="http://schemas.microsoft.com/office/drawing/2014/chart" uri="{C3380CC4-5D6E-409C-BE32-E72D297353CC}">
              <c16:uniqueId val="{00000001-8219-4E7D-87F8-5FECB3DBB91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50" zoomScaleNormal="100" workbookViewId="0">
      <selection activeCell="BA6" sqref="BA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昭和村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1218</v>
      </c>
      <c r="AM8" s="51"/>
      <c r="AN8" s="51"/>
      <c r="AO8" s="51"/>
      <c r="AP8" s="51"/>
      <c r="AQ8" s="51"/>
      <c r="AR8" s="51"/>
      <c r="AS8" s="51"/>
      <c r="AT8" s="46">
        <f>データ!T6</f>
        <v>209.46</v>
      </c>
      <c r="AU8" s="46"/>
      <c r="AV8" s="46"/>
      <c r="AW8" s="46"/>
      <c r="AX8" s="46"/>
      <c r="AY8" s="46"/>
      <c r="AZ8" s="46"/>
      <c r="BA8" s="46"/>
      <c r="BB8" s="46">
        <f>データ!U6</f>
        <v>5.81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30.67</v>
      </c>
      <c r="Q10" s="46"/>
      <c r="R10" s="46"/>
      <c r="S10" s="46"/>
      <c r="T10" s="46"/>
      <c r="U10" s="46"/>
      <c r="V10" s="46"/>
      <c r="W10" s="46">
        <f>データ!Q6</f>
        <v>62.27</v>
      </c>
      <c r="X10" s="46"/>
      <c r="Y10" s="46"/>
      <c r="Z10" s="46"/>
      <c r="AA10" s="46"/>
      <c r="AB10" s="46"/>
      <c r="AC10" s="46"/>
      <c r="AD10" s="51">
        <f>データ!R6</f>
        <v>3300</v>
      </c>
      <c r="AE10" s="51"/>
      <c r="AF10" s="51"/>
      <c r="AG10" s="51"/>
      <c r="AH10" s="51"/>
      <c r="AI10" s="51"/>
      <c r="AJ10" s="51"/>
      <c r="AK10" s="2"/>
      <c r="AL10" s="51">
        <f>データ!V6</f>
        <v>369</v>
      </c>
      <c r="AM10" s="51"/>
      <c r="AN10" s="51"/>
      <c r="AO10" s="51"/>
      <c r="AP10" s="51"/>
      <c r="AQ10" s="51"/>
      <c r="AR10" s="51"/>
      <c r="AS10" s="51"/>
      <c r="AT10" s="46">
        <f>データ!W6</f>
        <v>0.79</v>
      </c>
      <c r="AU10" s="46"/>
      <c r="AV10" s="46"/>
      <c r="AW10" s="46"/>
      <c r="AX10" s="46"/>
      <c r="AY10" s="46"/>
      <c r="AZ10" s="46"/>
      <c r="BA10" s="46"/>
      <c r="BB10" s="46">
        <f>データ!X6</f>
        <v>467.09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eBlllmVohG/JHuEeusD3UiODgU8HkfszMWxyNc3XTzCXtwdYnnRXUjbAly4juAZCe2C7IxxCGDvVqZjf0ye61Q==" saltValue="vL65Q6YwPtFMOLe3NuRIM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74462</v>
      </c>
      <c r="D6" s="33">
        <f t="shared" si="3"/>
        <v>47</v>
      </c>
      <c r="E6" s="33">
        <f t="shared" si="3"/>
        <v>17</v>
      </c>
      <c r="F6" s="33">
        <f t="shared" si="3"/>
        <v>5</v>
      </c>
      <c r="G6" s="33">
        <f t="shared" si="3"/>
        <v>0</v>
      </c>
      <c r="H6" s="33" t="str">
        <f t="shared" si="3"/>
        <v>福島県　昭和村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30.67</v>
      </c>
      <c r="Q6" s="34">
        <f t="shared" si="3"/>
        <v>62.27</v>
      </c>
      <c r="R6" s="34">
        <f t="shared" si="3"/>
        <v>3300</v>
      </c>
      <c r="S6" s="34">
        <f t="shared" si="3"/>
        <v>1218</v>
      </c>
      <c r="T6" s="34">
        <f t="shared" si="3"/>
        <v>209.46</v>
      </c>
      <c r="U6" s="34">
        <f t="shared" si="3"/>
        <v>5.81</v>
      </c>
      <c r="V6" s="34">
        <f t="shared" si="3"/>
        <v>369</v>
      </c>
      <c r="W6" s="34">
        <f t="shared" si="3"/>
        <v>0.79</v>
      </c>
      <c r="X6" s="34">
        <f t="shared" si="3"/>
        <v>467.09</v>
      </c>
      <c r="Y6" s="35">
        <f>IF(Y7="",NA(),Y7)</f>
        <v>48.16</v>
      </c>
      <c r="Z6" s="35">
        <f t="shared" ref="Z6:AH6" si="4">IF(Z7="",NA(),Z7)</f>
        <v>55.33</v>
      </c>
      <c r="AA6" s="35">
        <f t="shared" si="4"/>
        <v>42.78</v>
      </c>
      <c r="AB6" s="35">
        <f t="shared" si="4"/>
        <v>44.7</v>
      </c>
      <c r="AC6" s="35">
        <f t="shared" si="4"/>
        <v>58.93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3084.91</v>
      </c>
      <c r="BG6" s="34">
        <f t="shared" ref="BG6:BO6" si="7">IF(BG7="",NA(),BG7)</f>
        <v>0</v>
      </c>
      <c r="BH6" s="34">
        <f t="shared" si="7"/>
        <v>0</v>
      </c>
      <c r="BI6" s="34">
        <f t="shared" si="7"/>
        <v>0</v>
      </c>
      <c r="BJ6" s="35">
        <f t="shared" si="7"/>
        <v>4756.8</v>
      </c>
      <c r="BK6" s="35">
        <f t="shared" si="7"/>
        <v>1051.43</v>
      </c>
      <c r="BL6" s="35">
        <f t="shared" si="7"/>
        <v>982.29</v>
      </c>
      <c r="BM6" s="35">
        <f t="shared" si="7"/>
        <v>713.28</v>
      </c>
      <c r="BN6" s="35">
        <f t="shared" si="7"/>
        <v>826.83</v>
      </c>
      <c r="BO6" s="35">
        <f t="shared" si="7"/>
        <v>867.83</v>
      </c>
      <c r="BP6" s="34" t="str">
        <f>IF(BP7="","",IF(BP7="-","【-】","【"&amp;SUBSTITUTE(TEXT(BP7,"#,##0.00"),"-","△")&amp;"】"))</f>
        <v>【832.52】</v>
      </c>
      <c r="BQ6" s="35">
        <f>IF(BQ7="",NA(),BQ7)</f>
        <v>32.06</v>
      </c>
      <c r="BR6" s="35">
        <f t="shared" ref="BR6:BZ6" si="8">IF(BR7="",NA(),BR7)</f>
        <v>21.83</v>
      </c>
      <c r="BS6" s="35">
        <f t="shared" si="8"/>
        <v>36.450000000000003</v>
      </c>
      <c r="BT6" s="35">
        <f t="shared" si="8"/>
        <v>38.51</v>
      </c>
      <c r="BU6" s="35">
        <f t="shared" si="8"/>
        <v>19.59</v>
      </c>
      <c r="BV6" s="35">
        <f t="shared" si="8"/>
        <v>40.06</v>
      </c>
      <c r="BW6" s="35">
        <f t="shared" si="8"/>
        <v>41.25</v>
      </c>
      <c r="BX6" s="35">
        <f t="shared" si="8"/>
        <v>40.75</v>
      </c>
      <c r="BY6" s="35">
        <f t="shared" si="8"/>
        <v>57.31</v>
      </c>
      <c r="BZ6" s="35">
        <f t="shared" si="8"/>
        <v>57.08</v>
      </c>
      <c r="CA6" s="34" t="str">
        <f>IF(CA7="","",IF(CA7="-","【-】","【"&amp;SUBSTITUTE(TEXT(CA7,"#,##0.00"),"-","△")&amp;"】"))</f>
        <v>【60.94】</v>
      </c>
      <c r="CB6" s="35">
        <f>IF(CB7="",NA(),CB7)</f>
        <v>652.04</v>
      </c>
      <c r="CC6" s="35">
        <f t="shared" ref="CC6:CK6" si="9">IF(CC7="",NA(),CC7)</f>
        <v>903.08</v>
      </c>
      <c r="CD6" s="35">
        <f t="shared" si="9"/>
        <v>538.4</v>
      </c>
      <c r="CE6" s="35">
        <f t="shared" si="9"/>
        <v>520.76</v>
      </c>
      <c r="CF6" s="35">
        <f t="shared" si="9"/>
        <v>1017.7</v>
      </c>
      <c r="CG6" s="35">
        <f t="shared" si="9"/>
        <v>355.22</v>
      </c>
      <c r="CH6" s="35">
        <f t="shared" si="9"/>
        <v>334.48</v>
      </c>
      <c r="CI6" s="35">
        <f t="shared" si="9"/>
        <v>311.70999999999998</v>
      </c>
      <c r="CJ6" s="35">
        <f t="shared" si="9"/>
        <v>273.52</v>
      </c>
      <c r="CK6" s="35">
        <f t="shared" si="9"/>
        <v>274.99</v>
      </c>
      <c r="CL6" s="34" t="str">
        <f>IF(CL7="","",IF(CL7="-","【-】","【"&amp;SUBSTITUTE(TEXT(CL7,"#,##0.00"),"-","△")&amp;"】"))</f>
        <v>【253.04】</v>
      </c>
      <c r="CM6" s="35">
        <f>IF(CM7="",NA(),CM7)</f>
        <v>92.68</v>
      </c>
      <c r="CN6" s="34">
        <f t="shared" ref="CN6:CV6" si="10">IF(CN7="",NA(),CN7)</f>
        <v>0</v>
      </c>
      <c r="CO6" s="35">
        <f t="shared" si="10"/>
        <v>90.85</v>
      </c>
      <c r="CP6" s="35">
        <f t="shared" si="10"/>
        <v>80.489999999999995</v>
      </c>
      <c r="CQ6" s="35">
        <f t="shared" si="10"/>
        <v>80.489999999999995</v>
      </c>
      <c r="CR6" s="35">
        <f t="shared" si="10"/>
        <v>42.84</v>
      </c>
      <c r="CS6" s="35">
        <f t="shared" si="10"/>
        <v>40.93</v>
      </c>
      <c r="CT6" s="35">
        <f t="shared" si="10"/>
        <v>43.38</v>
      </c>
      <c r="CU6" s="35">
        <f t="shared" si="10"/>
        <v>50.14</v>
      </c>
      <c r="CV6" s="35">
        <f t="shared" si="10"/>
        <v>54.83</v>
      </c>
      <c r="CW6" s="34" t="str">
        <f>IF(CW7="","",IF(CW7="-","【-】","【"&amp;SUBSTITUTE(TEXT(CW7,"#,##0.00"),"-","△")&amp;"】"))</f>
        <v>【54.84】</v>
      </c>
      <c r="CX6" s="35">
        <f>IF(CX7="",NA(),CX7)</f>
        <v>88.32</v>
      </c>
      <c r="CY6" s="35">
        <f t="shared" ref="CY6:DG6" si="11">IF(CY7="",NA(),CY7)</f>
        <v>84.45</v>
      </c>
      <c r="CZ6" s="35">
        <f t="shared" si="11"/>
        <v>84.69</v>
      </c>
      <c r="DA6" s="35">
        <f t="shared" si="11"/>
        <v>82.69</v>
      </c>
      <c r="DB6" s="35">
        <f t="shared" si="11"/>
        <v>95.39</v>
      </c>
      <c r="DC6" s="35">
        <f t="shared" si="11"/>
        <v>66.3</v>
      </c>
      <c r="DD6" s="35">
        <f t="shared" si="11"/>
        <v>62.73</v>
      </c>
      <c r="DE6" s="35">
        <f t="shared" si="11"/>
        <v>62.02</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4">
        <f t="shared" si="14"/>
        <v>0</v>
      </c>
      <c r="EL6" s="35">
        <f t="shared" si="14"/>
        <v>0.04</v>
      </c>
      <c r="EM6" s="35">
        <f t="shared" si="14"/>
        <v>0.02</v>
      </c>
      <c r="EN6" s="35">
        <f t="shared" si="14"/>
        <v>0.25</v>
      </c>
      <c r="EO6" s="34" t="str">
        <f>IF(EO7="","",IF(EO7="-","【-】","【"&amp;SUBSTITUTE(TEXT(EO7,"#,##0.00"),"-","△")&amp;"】"))</f>
        <v>【0.16】</v>
      </c>
    </row>
    <row r="7" spans="1:145" s="36" customFormat="1" x14ac:dyDescent="0.15">
      <c r="A7" s="28"/>
      <c r="B7" s="37">
        <v>2020</v>
      </c>
      <c r="C7" s="37">
        <v>74462</v>
      </c>
      <c r="D7" s="37">
        <v>47</v>
      </c>
      <c r="E7" s="37">
        <v>17</v>
      </c>
      <c r="F7" s="37">
        <v>5</v>
      </c>
      <c r="G7" s="37">
        <v>0</v>
      </c>
      <c r="H7" s="37" t="s">
        <v>98</v>
      </c>
      <c r="I7" s="37" t="s">
        <v>99</v>
      </c>
      <c r="J7" s="37" t="s">
        <v>100</v>
      </c>
      <c r="K7" s="37" t="s">
        <v>101</v>
      </c>
      <c r="L7" s="37" t="s">
        <v>102</v>
      </c>
      <c r="M7" s="37" t="s">
        <v>103</v>
      </c>
      <c r="N7" s="38" t="s">
        <v>104</v>
      </c>
      <c r="O7" s="38" t="s">
        <v>105</v>
      </c>
      <c r="P7" s="38">
        <v>30.67</v>
      </c>
      <c r="Q7" s="38">
        <v>62.27</v>
      </c>
      <c r="R7" s="38">
        <v>3300</v>
      </c>
      <c r="S7" s="38">
        <v>1218</v>
      </c>
      <c r="T7" s="38">
        <v>209.46</v>
      </c>
      <c r="U7" s="38">
        <v>5.81</v>
      </c>
      <c r="V7" s="38">
        <v>369</v>
      </c>
      <c r="W7" s="38">
        <v>0.79</v>
      </c>
      <c r="X7" s="38">
        <v>467.09</v>
      </c>
      <c r="Y7" s="38">
        <v>48.16</v>
      </c>
      <c r="Z7" s="38">
        <v>55.33</v>
      </c>
      <c r="AA7" s="38">
        <v>42.78</v>
      </c>
      <c r="AB7" s="38">
        <v>44.7</v>
      </c>
      <c r="AC7" s="38">
        <v>58.93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3084.91</v>
      </c>
      <c r="BG7" s="38">
        <v>0</v>
      </c>
      <c r="BH7" s="38">
        <v>0</v>
      </c>
      <c r="BI7" s="38">
        <v>0</v>
      </c>
      <c r="BJ7" s="38">
        <v>4756.8</v>
      </c>
      <c r="BK7" s="38">
        <v>1051.43</v>
      </c>
      <c r="BL7" s="38">
        <v>982.29</v>
      </c>
      <c r="BM7" s="38">
        <v>713.28</v>
      </c>
      <c r="BN7" s="38">
        <v>826.83</v>
      </c>
      <c r="BO7" s="38">
        <v>867.83</v>
      </c>
      <c r="BP7" s="38">
        <v>832.52</v>
      </c>
      <c r="BQ7" s="38">
        <v>32.06</v>
      </c>
      <c r="BR7" s="38">
        <v>21.83</v>
      </c>
      <c r="BS7" s="38">
        <v>36.450000000000003</v>
      </c>
      <c r="BT7" s="38">
        <v>38.51</v>
      </c>
      <c r="BU7" s="38">
        <v>19.59</v>
      </c>
      <c r="BV7" s="38">
        <v>40.06</v>
      </c>
      <c r="BW7" s="38">
        <v>41.25</v>
      </c>
      <c r="BX7" s="38">
        <v>40.75</v>
      </c>
      <c r="BY7" s="38">
        <v>57.31</v>
      </c>
      <c r="BZ7" s="38">
        <v>57.08</v>
      </c>
      <c r="CA7" s="38">
        <v>60.94</v>
      </c>
      <c r="CB7" s="38">
        <v>652.04</v>
      </c>
      <c r="CC7" s="38">
        <v>903.08</v>
      </c>
      <c r="CD7" s="38">
        <v>538.4</v>
      </c>
      <c r="CE7" s="38">
        <v>520.76</v>
      </c>
      <c r="CF7" s="38">
        <v>1017.7</v>
      </c>
      <c r="CG7" s="38">
        <v>355.22</v>
      </c>
      <c r="CH7" s="38">
        <v>334.48</v>
      </c>
      <c r="CI7" s="38">
        <v>311.70999999999998</v>
      </c>
      <c r="CJ7" s="38">
        <v>273.52</v>
      </c>
      <c r="CK7" s="38">
        <v>274.99</v>
      </c>
      <c r="CL7" s="38">
        <v>253.04</v>
      </c>
      <c r="CM7" s="38">
        <v>92.68</v>
      </c>
      <c r="CN7" s="38">
        <v>0</v>
      </c>
      <c r="CO7" s="38">
        <v>90.85</v>
      </c>
      <c r="CP7" s="38">
        <v>80.489999999999995</v>
      </c>
      <c r="CQ7" s="38">
        <v>80.489999999999995</v>
      </c>
      <c r="CR7" s="38">
        <v>42.84</v>
      </c>
      <c r="CS7" s="38">
        <v>40.93</v>
      </c>
      <c r="CT7" s="38">
        <v>43.38</v>
      </c>
      <c r="CU7" s="38">
        <v>50.14</v>
      </c>
      <c r="CV7" s="38">
        <v>54.83</v>
      </c>
      <c r="CW7" s="38">
        <v>54.84</v>
      </c>
      <c r="CX7" s="38">
        <v>88.32</v>
      </c>
      <c r="CY7" s="38">
        <v>84.45</v>
      </c>
      <c r="CZ7" s="38">
        <v>84.69</v>
      </c>
      <c r="DA7" s="38">
        <v>82.69</v>
      </c>
      <c r="DB7" s="38">
        <v>95.39</v>
      </c>
      <c r="DC7" s="38">
        <v>66.3</v>
      </c>
      <c r="DD7" s="38">
        <v>62.73</v>
      </c>
      <c r="DE7" s="38">
        <v>62.02</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v>
      </c>
      <c r="EL7" s="38">
        <v>0.04</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