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経営比較分析表】2020_074462_47_1718\【経営比較分析表】2020_074462_47_1718\"/>
    </mc:Choice>
  </mc:AlternateContent>
  <workbookProtection workbookAlgorithmName="SHA-512" workbookHashValue="BxhWabUq2ubZq4Na1ys1hP1eVDxhaTScRS5ZQtG4OdIWE2PN9sfGF9hypa5qO/oHVAr4ObPNklbc3WB2DR326Q==" workbookSaltValue="VN5uL5I7MPfX1kfCN4z6zA=="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<sst xmlns="http://schemas.openxmlformats.org/spreadsheetml/2006/main" count="236" uniqueCount="121">
  <si>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</si>
  <si>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</si>
  <si>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</si>
  <si>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</si>
  <si>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</si>
  <si>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</si>
  <si>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</si>
  <si>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</si>
  <si>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</si>
  <si>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</si>
  <si>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</si>
  <si>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</si>
  <si>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</si>
  <si>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</si>
  <si>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</si>
  <si>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</si>
  <si>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</si>
  <si>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</si>
  <si>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</si>
  <si>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</si>
  <si>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</si>
  <si>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</si>
  <si>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</si>
  <si>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</si>
  <si>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</si>
  <si>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</si>
  <si>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</si>
  <si>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</si>
  <si>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</si>
  <si>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</si>
  <si>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</si>
  <si>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</si>
  <si>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</si>
  <si>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</si>
  <si>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</si>
  <si>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</si>
  <si>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</si>
  <si>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</si>
  <si>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</si>
  <si>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</si>
  <si>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</si>
  <si>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</si>
  <si>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</si>
  <si>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</si>
  <si>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</si>
  <si>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</si>
  <si>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</si>
  <si>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</si>
  <si>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</si>
  <si>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</si>
  <si>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</si>
  <si>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</si>
  <si>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</si>
  <si>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</si>
  <si>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</si>
  <si>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</si>
  <si>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</si>
  <si>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</si>
  <si>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</si>
  <si>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</si>
  <si>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</si>
  <si>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</si>
  <si>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</si>
  <si>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</si>
  <si>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</si>
  <si>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</si>
  <si>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</si>
  <si>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</si>
  <si>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</si>
  <si>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</si>
  <si>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</si>
  <si>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</si>
  <si>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</si>
  <si>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</si>
  <si>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</si>
  <si>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</si>
  <si>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</si>
  <si>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</si>
  <si>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</si>
  <si>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</si>
  <si>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</si>
  <si>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</si>
  <si>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</si>
  <si>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</si>
  <si>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</si>
  <si>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</si>
  <si>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</si>
  <si>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</si>
  <si>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</si>
  <si>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</si>
  <si>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</si>
  <si>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</si>
  <si>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</si>
  <si>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</si>
  <si>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</si>
  <si>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</si>
  <si>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</si>
  <si>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</si>
  <si>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</si>
  <si>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昭和村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</si>
  <si>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</si>
  <si>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</si>
  <si>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</si>
  <si>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</si>
  <si>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</si>
  <si>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</si>
  <si>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</si>
  <si>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</si>
  <si>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</si>
  <si>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</si>
  <si>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</si>
  <si>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</si>
  <si>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</si>
  <si>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</si>
  <si>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</si>
  <si>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</si>
  <si>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</si>
  <si>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</si>
  <si>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
近年は横ばいとなっており、依然として厳しい経緯状況である。
⑤経費回収率
近年、類似団体平均値を下回っており、改善に向けた取り組みが必要である。現在、処理施設及びマンホールポンプ等の各種設備の更新時期にあり、費用の増加が見込まれるため、料金収入の確保について検討が必要である。
⑥汚水処理原価
類似団体平均と比べて高い水準で推移している。地理的な要件で原価は高くなる傾向にあるが、有収水量を増加させるなど検討が必要である。
⑦施設利用率
人口の減少に伴い、利用率は年々減少傾向にある。更新時において施設ダウンサイジングなど効率的な取り組みが必要である。
⑧水洗化率
類似団体平均を上回っており高い水準を維持できている。このまま継続して取り組んでいく。</t>
    <rPh sb="1" eb="3">
      <t>シュウエキ</t>
    </rPh>
    <rPh sb="3" eb="4">
      <t>テキ</t>
    </rPh>
    <rPh sb="4" eb="6">
      <t>シュウシ</t>
    </rPh>
    <rPh sb="6" eb="8">
      <t>ヒリツ</t>
    </rPh>
    <rPh sb="9" eb="11">
      <t>キンネン</t>
    </rPh>
    <rPh sb="12" eb="13">
      <t>ヨコ</t>
    </rPh>
    <rPh sb="22" eb="24">
      <t>イゼン</t>
    </rPh>
    <rPh sb="27" eb="28">
      <t>キビ</t>
    </rPh>
    <rPh sb="30" eb="32">
      <t>ケイイ</t>
    </rPh>
    <rPh sb="32" eb="34">
      <t>ジョウキョウ</t>
    </rPh>
    <rPh sb="41" eb="43">
      <t>ケイヒ</t>
    </rPh>
    <rPh sb="43" eb="45">
      <t>カイシュウ</t>
    </rPh>
    <rPh sb="45" eb="46">
      <t>リツ</t>
    </rPh>
    <rPh sb="47" eb="49">
      <t>キンネン</t>
    </rPh>
    <rPh sb="50" eb="52">
      <t>ルイジ</t>
    </rPh>
    <rPh sb="52" eb="54">
      <t>ダンタイ</t>
    </rPh>
    <rPh sb="54" eb="56">
      <t>ヘイキン</t>
    </rPh>
    <rPh sb="56" eb="57">
      <t>チ</t>
    </rPh>
    <rPh sb="58" eb="60">
      <t>シタマワ</t>
    </rPh>
    <rPh sb="65" eb="67">
      <t>カイゼン</t>
    </rPh>
    <rPh sb="68" eb="69">
      <t>ム</t>
    </rPh>
    <rPh sb="71" eb="72">
      <t>ト</t>
    </rPh>
    <rPh sb="73" eb="74">
      <t>ク</t>
    </rPh>
    <rPh sb="76" eb="78">
      <t>ヒツヨウ</t>
    </rPh>
    <rPh sb="82" eb="84">
      <t>ゲンザイ</t>
    </rPh>
    <rPh sb="85" eb="87">
      <t>ショリ</t>
    </rPh>
    <rPh sb="87" eb="89">
      <t>シセツ</t>
    </rPh>
    <rPh sb="89" eb="90">
      <t>オヨ</t>
    </rPh>
    <rPh sb="99" eb="100">
      <t>ナド</t>
    </rPh>
    <rPh sb="101" eb="103">
      <t>カクシュ</t>
    </rPh>
    <rPh sb="103" eb="105">
      <t>セツビ</t>
    </rPh>
    <rPh sb="106" eb="108">
      <t>コウシン</t>
    </rPh>
    <rPh sb="108" eb="110">
      <t>ジキ</t>
    </rPh>
    <rPh sb="114" eb="116">
      <t>ヒヨウ</t>
    </rPh>
    <rPh sb="117" eb="119">
      <t>ゾウカ</t>
    </rPh>
    <rPh sb="120" eb="122">
      <t>ミコ</t>
    </rPh>
    <rPh sb="128" eb="130">
      <t>リョウキン</t>
    </rPh>
    <rPh sb="130" eb="132">
      <t>シュウニュウ</t>
    </rPh>
    <rPh sb="133" eb="135">
      <t>カクホ</t>
    </rPh>
    <rPh sb="139" eb="141">
      <t>ケントウ</t>
    </rPh>
    <rPh sb="142" eb="144">
      <t>ヒツヨウ</t>
    </rPh>
    <rPh sb="151" eb="153">
      <t>オスイ</t>
    </rPh>
    <rPh sb="153" eb="155">
      <t>ショリ</t>
    </rPh>
    <rPh sb="155" eb="157">
      <t>ゲンカ</t>
    </rPh>
    <rPh sb="158" eb="160">
      <t>ルイジ</t>
    </rPh>
    <rPh sb="160" eb="162">
      <t>ダンタイ</t>
    </rPh>
    <rPh sb="162" eb="164">
      <t>ヘイキン</t>
    </rPh>
    <rPh sb="165" eb="166">
      <t>クラ</t>
    </rPh>
    <rPh sb="168" eb="169">
      <t>タカ</t>
    </rPh>
    <rPh sb="170" eb="172">
      <t>スイジュン</t>
    </rPh>
    <rPh sb="173" eb="175">
      <t>スイイ</t>
    </rPh>
    <rPh sb="180" eb="183">
      <t>チリテキ</t>
    </rPh>
    <rPh sb="184" eb="186">
      <t>ヨウケン</t>
    </rPh>
    <rPh sb="187" eb="189">
      <t>ゲンカ</t>
    </rPh>
    <rPh sb="190" eb="191">
      <t>タカ</t>
    </rPh>
    <rPh sb="194" eb="196">
      <t>ケイコウ</t>
    </rPh>
    <rPh sb="201" eb="203">
      <t>ユウシュウ</t>
    </rPh>
    <rPh sb="203" eb="205">
      <t>スイリョウ</t>
    </rPh>
    <rPh sb="206" eb="208">
      <t>ゾウカ</t>
    </rPh>
    <rPh sb="213" eb="215">
      <t>ケントウ</t>
    </rPh>
    <rPh sb="216" eb="218">
      <t>ヒツヨウ</t>
    </rPh>
    <rPh sb="225" eb="227">
      <t>シセツ</t>
    </rPh>
    <rPh sb="227" eb="229">
      <t>リヨウ</t>
    </rPh>
    <rPh sb="229" eb="230">
      <t>リツ</t>
    </rPh>
    <rPh sb="231" eb="233">
      <t>ジンコウ</t>
    </rPh>
    <rPh sb="234" eb="236">
      <t>ゲンショウ</t>
    </rPh>
    <rPh sb="237" eb="238">
      <t>トモナ</t>
    </rPh>
    <rPh sb="240" eb="243">
      <t>リヨウリツ</t>
    </rPh>
    <rPh sb="244" eb="246">
      <t>ネンネン</t>
    </rPh>
    <rPh sb="246" eb="248">
      <t>ゲンショウ</t>
    </rPh>
    <rPh sb="248" eb="250">
      <t>ケイコウ</t>
    </rPh>
    <rPh sb="254" eb="256">
      <t>コウシン</t>
    </rPh>
    <rPh sb="256" eb="257">
      <t>ジ</t>
    </rPh>
    <rPh sb="261" eb="263">
      <t>シセツ</t>
    </rPh>
    <rPh sb="273" eb="276">
      <t>コウリツテキ</t>
    </rPh>
    <rPh sb="277" eb="278">
      <t>ト</t>
    </rPh>
    <rPh sb="279" eb="280">
      <t>ク</t>
    </rPh>
    <rPh sb="282" eb="284">
      <t>ヒツヨウ</t>
    </rPh>
    <rPh sb="291" eb="294">
      <t>スイセンカ</t>
    </rPh>
    <rPh sb="294" eb="295">
      <t>リツ</t>
    </rPh>
    <rPh sb="296" eb="298">
      <t>ルイジ</t>
    </rPh>
    <rPh sb="298" eb="300">
      <t>ダンタイ</t>
    </rPh>
    <rPh sb="300" eb="302">
      <t>ヘイキン</t>
    </rPh>
    <rPh sb="303" eb="305">
      <t>ウワマワ</t>
    </rPh>
    <rPh sb="309" eb="310">
      <t>タカ</t>
    </rPh>
    <rPh sb="311" eb="313">
      <t>スイジュン</t>
    </rPh>
    <rPh sb="314" eb="316">
      <t>イジ</t>
    </rPh>
    <rPh sb="326" eb="328">
      <t>ケイゾク</t>
    </rPh>
    <rPh sb="330" eb="331">
      <t>ト</t>
    </rPh>
    <rPh sb="332" eb="333">
      <t>ク</t>
    </rPh>
    <phoneticPr fontId="4"/>
  </si>
  <si>
    <t>管渠の老朽化も進み計画的な管渠の更新が求められる。
ただし、更新に莫大な費用がかかるため、予算の確保が課題となってくる。経営状況の改善と併せて検討していきたい。</t>
    <rPh sb="0" eb="2">
      <t>カンキョ</t>
    </rPh>
    <rPh sb="3" eb="6">
      <t>ロウキュウカ</t>
    </rPh>
    <rPh sb="7" eb="8">
      <t>スス</t>
    </rPh>
    <rPh sb="9" eb="12">
      <t>ケイカクテキ</t>
    </rPh>
    <rPh sb="13" eb="15">
      <t>カンキョ</t>
    </rPh>
    <rPh sb="16" eb="18">
      <t>コウシン</t>
    </rPh>
    <rPh sb="19" eb="20">
      <t>モト</t>
    </rPh>
    <rPh sb="30" eb="32">
      <t>コウシン</t>
    </rPh>
    <rPh sb="33" eb="35">
      <t>バクダイ</t>
    </rPh>
    <rPh sb="36" eb="38">
      <t>ヒヨウ</t>
    </rPh>
    <rPh sb="45" eb="47">
      <t>ヨサン</t>
    </rPh>
    <rPh sb="48" eb="50">
      <t>カクホ</t>
    </rPh>
    <rPh sb="51" eb="53">
      <t>カダイ</t>
    </rPh>
    <rPh sb="60" eb="62">
      <t>ケイエイ</t>
    </rPh>
    <rPh sb="62" eb="64">
      <t>ジョウキョウ</t>
    </rPh>
    <rPh sb="65" eb="67">
      <t>カイゼン</t>
    </rPh>
    <rPh sb="68" eb="69">
      <t>アワ</t>
    </rPh>
    <rPh sb="71" eb="73">
      <t>ケントウ</t>
    </rPh>
    <phoneticPr fontId="4"/>
  </si>
  <si>
    <t>継続して料金収入の向上や維持管理費削減にかかる各種取り組みを実施しているものの、経営状況改善には至っていない。事業の見直しと効果的な事業への集中した投資が必要である。</t>
    <rPh sb="0" eb="2">
      <t>ケイゾク</t>
    </rPh>
    <rPh sb="4" eb="6">
      <t>リョウキン</t>
    </rPh>
    <rPh sb="6" eb="8">
      <t>シュウニュウ</t>
    </rPh>
    <rPh sb="9" eb="11">
      <t>コウジョウ</t>
    </rPh>
    <rPh sb="12" eb="14">
      <t>イジ</t>
    </rPh>
    <rPh sb="14" eb="17">
      <t>カンリヒ</t>
    </rPh>
    <rPh sb="17" eb="19">
      <t>サクゲン</t>
    </rPh>
    <rPh sb="23" eb="25">
      <t>カクシュ</t>
    </rPh>
    <rPh sb="25" eb="26">
      <t>ト</t>
    </rPh>
    <rPh sb="27" eb="28">
      <t>ク</t>
    </rPh>
    <rPh sb="30" eb="32">
      <t>ジッシ</t>
    </rPh>
    <rPh sb="40" eb="42">
      <t>ケイエイ</t>
    </rPh>
    <rPh sb="42" eb="44">
      <t>ジョウキョウ</t>
    </rPh>
    <rPh sb="44" eb="46">
      <t>カイゼン</t>
    </rPh>
    <rPh sb="48" eb="49">
      <t>イタ</t>
    </rPh>
    <rPh sb="55" eb="57">
      <t>ジギョウ</t>
    </rPh>
    <rPh sb="58" eb="60">
      <t>ミナオ</t>
    </rPh>
    <rPh sb="62" eb="64">
      <t>コウカ</t>
    </rPh>
    <rPh sb="64" eb="65">
      <t>テキ</t>
    </rPh>
    <rPh sb="66" eb="68">
      <t>ジギョウ</t>
    </rPh>
    <rPh sb="70" eb="72">
      <t>シュウチュウ</t>
    </rPh>
    <rPh sb="74" eb="76">
      <t>トウシ</t>
    </rPh>
    <rPh sb="77" eb="7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</si>
</sst>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B7-4082-957A-23A9345C5A4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2FB7-4082-957A-23A9345C5A4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44.6</c:v>
                </c:pt>
                <c:pt idx="1">
                  <c:v>44.6</c:v>
                </c:pt>
                <c:pt idx="2">
                  <c:v>48.6</c:v>
                </c:pt>
                <c:pt idx="3">
                  <c:v>38.799999999999997</c:v>
                </c:pt>
                <c:pt idx="4">
                  <c:v>39</c:v>
                </c:pt>
              </c:numCache>
            </c:numRef>
          </c:val>
          <c:extLst>
            <c:ext xmlns:c16="http://schemas.microsoft.com/office/drawing/2014/chart" uri="{C3380CC4-5D6E-409C-BE32-E72D297353CC}">
              <c16:uniqueId val="{00000000-A8B6-46A4-B920-31CCE71D531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A8B6-46A4-B920-31CCE71D531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93.32</c:v>
                </c:pt>
                <c:pt idx="1">
                  <c:v>87.12</c:v>
                </c:pt>
                <c:pt idx="2">
                  <c:v>88.9</c:v>
                </c:pt>
                <c:pt idx="3">
                  <c:v>93.6</c:v>
                </c:pt>
                <c:pt idx="4">
                  <c:v>89.06</c:v>
                </c:pt>
              </c:numCache>
            </c:numRef>
          </c:val>
          <c:extLst>
            <c:ext xmlns:c16="http://schemas.microsoft.com/office/drawing/2014/chart" uri="{C3380CC4-5D6E-409C-BE32-E72D297353CC}">
              <c16:uniqueId val="{00000000-8728-4A06-B437-942D04A058C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8728-4A06-B437-942D04A058C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63.17</c:v>
                </c:pt>
                <c:pt idx="1">
                  <c:v>83.82</c:v>
                </c:pt>
                <c:pt idx="2">
                  <c:v>64.19</c:v>
                </c:pt>
                <c:pt idx="3">
                  <c:v>63</c:v>
                </c:pt>
                <c:pt idx="4">
                  <c:v>62.58</c:v>
                </c:pt>
              </c:numCache>
            </c:numRef>
          </c:val>
          <c:extLst>
            <c:ext xmlns:c16="http://schemas.microsoft.com/office/drawing/2014/chart" uri="{C3380CC4-5D6E-409C-BE32-E72D297353CC}">
              <c16:uniqueId val="{00000000-B92B-4625-9751-C250B249EFC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2B-4625-9751-C250B249EFC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B7-485C-99C5-A2D95521359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B7-485C-99C5-A2D95521359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17-402C-8F00-83BCC846DCD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17-402C-8F00-83BCC846DCD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B7-426D-87DD-BF500CF52CA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B7-426D-87DD-BF500CF52CA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5C-45FD-AF44-A74E6140342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5C-45FD-AF44-A74E6140342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1485.16</c:v>
                </c:pt>
                <c:pt idx="1">
                  <c:v>0</c:v>
                </c:pt>
                <c:pt idx="2">
                  <c:v>0</c:v>
                </c:pt>
                <c:pt idx="3">
                  <c:v>0</c:v>
                </c:pt>
                <c:pt idx="4">
                  <c:v>0</c:v>
                </c:pt>
              </c:numCache>
            </c:numRef>
          </c:val>
          <c:extLst>
            <c:ext xmlns:c16="http://schemas.microsoft.com/office/drawing/2014/chart" uri="{C3380CC4-5D6E-409C-BE32-E72D297353CC}">
              <c16:uniqueId val="{00000000-1735-4FBC-8825-E99645EB4C0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1735-4FBC-8825-E99645EB4C0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59.51</c:v>
                </c:pt>
                <c:pt idx="1">
                  <c:v>49.54</c:v>
                </c:pt>
                <c:pt idx="2">
                  <c:v>58.85</c:v>
                </c:pt>
                <c:pt idx="3">
                  <c:v>52.91</c:v>
                </c:pt>
                <c:pt idx="4">
                  <c:v>47.05</c:v>
                </c:pt>
              </c:numCache>
            </c:numRef>
          </c:val>
          <c:extLst>
            <c:ext xmlns:c16="http://schemas.microsoft.com/office/drawing/2014/chart" uri="{C3380CC4-5D6E-409C-BE32-E72D297353CC}">
              <c16:uniqueId val="{00000000-331E-442F-ABC4-5ABF9ED6E7C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331E-442F-ABC4-5ABF9ED6E7C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385.04</c:v>
                </c:pt>
                <c:pt idx="1">
                  <c:v>386.31</c:v>
                </c:pt>
                <c:pt idx="2">
                  <c:v>325.55</c:v>
                </c:pt>
                <c:pt idx="3">
                  <c:v>368.6</c:v>
                </c:pt>
                <c:pt idx="4">
                  <c:v>423.29</c:v>
                </c:pt>
              </c:numCache>
            </c:numRef>
          </c:val>
          <c:extLst>
            <c:ext xmlns:c16="http://schemas.microsoft.com/office/drawing/2014/chart" uri="{C3380CC4-5D6E-409C-BE32-E72D297353CC}">
              <c16:uniqueId val="{00000000-7D06-4299-9452-61201EB7795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7D06-4299-9452-61201EB7795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Q6"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昭和村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1218</v>
      </c>
      <c r="AM8" s="69"/>
      <c r="AN8" s="69"/>
      <c r="AO8" s="69"/>
      <c r="AP8" s="69"/>
      <c r="AQ8" s="69"/>
      <c r="AR8" s="69"/>
      <c r="AS8" s="69"/>
      <c r="AT8" s="68">
        <f>データ!T6</f>
        <v>209.46</v>
      </c>
      <c r="AU8" s="68"/>
      <c r="AV8" s="68"/>
      <c r="AW8" s="68"/>
      <c r="AX8" s="68"/>
      <c r="AY8" s="68"/>
      <c r="AZ8" s="68"/>
      <c r="BA8" s="68"/>
      <c r="BB8" s="68">
        <f>データ!U6</f>
        <v>5.81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59.27</v>
      </c>
      <c r="Q10" s="68"/>
      <c r="R10" s="68"/>
      <c r="S10" s="68"/>
      <c r="T10" s="68"/>
      <c r="U10" s="68"/>
      <c r="V10" s="68"/>
      <c r="W10" s="68">
        <f>データ!Q6</f>
        <v>67.56</v>
      </c>
      <c r="X10" s="68"/>
      <c r="Y10" s="68"/>
      <c r="Z10" s="68"/>
      <c r="AA10" s="68"/>
      <c r="AB10" s="68"/>
      <c r="AC10" s="68"/>
      <c r="AD10" s="69">
        <f>データ!R6</f>
        <v>3300</v>
      </c>
      <c r="AE10" s="69"/>
      <c r="AF10" s="69"/>
      <c r="AG10" s="69"/>
      <c r="AH10" s="69"/>
      <c r="AI10" s="69"/>
      <c r="AJ10" s="69"/>
      <c r="AK10" s="2"/>
      <c r="AL10" s="69">
        <f>データ!V6</f>
        <v>713</v>
      </c>
      <c r="AM10" s="69"/>
      <c r="AN10" s="69"/>
      <c r="AO10" s="69"/>
      <c r="AP10" s="69"/>
      <c r="AQ10" s="69"/>
      <c r="AR10" s="69"/>
      <c r="AS10" s="69"/>
      <c r="AT10" s="68">
        <f>データ!W6</f>
        <v>0.43</v>
      </c>
      <c r="AU10" s="68"/>
      <c r="AV10" s="68"/>
      <c r="AW10" s="68"/>
      <c r="AX10" s="68"/>
      <c r="AY10" s="68"/>
      <c r="AZ10" s="68"/>
      <c r="BA10" s="68"/>
      <c r="BB10" s="68">
        <f>データ!X6</f>
        <v>1658.14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【1,260.21】</v>
      </c>
      <c r="I86" s="26" t="str">
        <f>データ!CA6</f>
        <v>【75.29】</v>
      </c>
      <c r="J86" s="26" t="str">
        <f>データ!CL6</f>
        <v>【215.41】</v>
      </c>
      <c r="K86" s="26" t="str">
        <f>データ!CW6</f>
        <v>【42.90】</v>
      </c>
      <c r="L86" s="26" t="str">
        <f>データ!DH6</f>
        <v>【84.75】</v>
      </c>
      <c r="M86" s="26" t="s">
        <v>45</v>
      </c>
      <c r="N86" s="26" t="s">
        <v>43</v>
      </c>
      <c r="O86" s="26" t="str">
        <f>データ!EO6</f>
        <v>【0.30】</v>
      </c>
    </row>
  </sheetData>
  <sheetProtection algorithmName="SHA-512" hashValue="hBR/8UQjrZItoiDxNx8EwDYJn21ZMC08Sld4AWtwtAIxGZ3xaIxU0jFkD61E5jwOERJxm4U/niijwWMohLDPOQ==" saltValue="Uk5TJOswDuh1NNK8Q+DNZ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74462</v>
      </c>
      <c r="D6" s="33">
        <f t="shared" si="3"/>
        <v>47</v>
      </c>
      <c r="E6" s="33">
        <f t="shared" si="3"/>
        <v>17</v>
      </c>
      <c r="F6" s="33">
        <f t="shared" si="3"/>
        <v>4</v>
      </c>
      <c r="G6" s="33">
        <f t="shared" si="3"/>
        <v>0</v>
      </c>
      <c r="H6" s="33" t="str">
        <f t="shared" si="3"/>
        <v>福島県　昭和村</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59.27</v>
      </c>
      <c r="Q6" s="34">
        <f t="shared" si="3"/>
        <v>67.56</v>
      </c>
      <c r="R6" s="34">
        <f t="shared" si="3"/>
        <v>3300</v>
      </c>
      <c r="S6" s="34">
        <f t="shared" si="3"/>
        <v>1218</v>
      </c>
      <c r="T6" s="34">
        <f t="shared" si="3"/>
        <v>209.46</v>
      </c>
      <c r="U6" s="34">
        <f t="shared" si="3"/>
        <v>5.81</v>
      </c>
      <c r="V6" s="34">
        <f t="shared" si="3"/>
        <v>713</v>
      </c>
      <c r="W6" s="34">
        <f t="shared" si="3"/>
        <v>0.43</v>
      </c>
      <c r="X6" s="34">
        <f t="shared" si="3"/>
        <v>1658.14</v>
      </c>
      <c r="Y6" s="35">
        <f>IF(Y7="",NA(),Y7)</f>
        <v>63.17</v>
      </c>
      <c r="Z6" s="35">
        <f t="shared" ref="Z6:AH6" si="4">IF(Z7="",NA(),Z7)</f>
        <v>83.82</v>
      </c>
      <c r="AA6" s="35">
        <f t="shared" si="4"/>
        <v>64.19</v>
      </c>
      <c r="AB6" s="35">
        <f t="shared" si="4"/>
        <v>63</v>
      </c>
      <c r="AC6" s="35">
        <f t="shared" si="4"/>
        <v>62.58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1485.16</v>
      </c>
      <c r="BG6" s="34">
        <f t="shared" ref="BG6:BO6" si="7">IF(BG7="",NA(),BG7)</f>
        <v>0</v>
      </c>
      <c r="BH6" s="34">
        <f t="shared" si="7"/>
        <v>0</v>
      </c>
      <c r="BI6" s="34">
        <f t="shared" si="7"/>
        <v>0</v>
      </c>
      <c r="BJ6" s="34">
        <f t="shared" si="7"/>
        <v>0</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59.51</v>
      </c>
      <c r="BR6" s="35">
        <f t="shared" ref="BR6:BZ6" si="8">IF(BR7="",NA(),BR7)</f>
        <v>49.54</v>
      </c>
      <c r="BS6" s="35">
        <f t="shared" si="8"/>
        <v>58.85</v>
      </c>
      <c r="BT6" s="35">
        <f t="shared" si="8"/>
        <v>52.91</v>
      </c>
      <c r="BU6" s="35">
        <f t="shared" si="8"/>
        <v>47.05</v>
      </c>
      <c r="BV6" s="35">
        <f t="shared" si="8"/>
        <v>69.87</v>
      </c>
      <c r="BW6" s="35">
        <f t="shared" si="8"/>
        <v>74.3</v>
      </c>
      <c r="BX6" s="35">
        <f t="shared" si="8"/>
        <v>72.260000000000005</v>
      </c>
      <c r="BY6" s="35">
        <f t="shared" si="8"/>
        <v>71.84</v>
      </c>
      <c r="BZ6" s="35">
        <f t="shared" si="8"/>
        <v>73.36</v>
      </c>
      <c r="CA6" s="34" t="str">
        <f>IF(CA7="","",IF(CA7="-","【-】","【"&amp;SUBSTITUTE(TEXT(CA7,"#,##0.00"),"-","△")&amp;"】"))</f>
        <v>【75.29】</v>
      </c>
      <c r="CB6" s="35">
        <f>IF(CB7="",NA(),CB7)</f>
        <v>385.04</v>
      </c>
      <c r="CC6" s="35">
        <f t="shared" ref="CC6:CK6" si="9">IF(CC7="",NA(),CC7)</f>
        <v>386.31</v>
      </c>
      <c r="CD6" s="35">
        <f t="shared" si="9"/>
        <v>325.55</v>
      </c>
      <c r="CE6" s="35">
        <f t="shared" si="9"/>
        <v>368.6</v>
      </c>
      <c r="CF6" s="35">
        <f t="shared" si="9"/>
        <v>423.29</v>
      </c>
      <c r="CG6" s="35">
        <f t="shared" si="9"/>
        <v>234.96</v>
      </c>
      <c r="CH6" s="35">
        <f t="shared" si="9"/>
        <v>221.81</v>
      </c>
      <c r="CI6" s="35">
        <f t="shared" si="9"/>
        <v>230.02</v>
      </c>
      <c r="CJ6" s="35">
        <f t="shared" si="9"/>
        <v>228.47</v>
      </c>
      <c r="CK6" s="35">
        <f t="shared" si="9"/>
        <v>224.88</v>
      </c>
      <c r="CL6" s="34" t="str">
        <f>IF(CL7="","",IF(CL7="-","【-】","【"&amp;SUBSTITUTE(TEXT(CL7,"#,##0.00"),"-","△")&amp;"】"))</f>
        <v>【215.41】</v>
      </c>
      <c r="CM6" s="35">
        <f>IF(CM7="",NA(),CM7)</f>
        <v>44.6</v>
      </c>
      <c r="CN6" s="35">
        <f t="shared" ref="CN6:CV6" si="10">IF(CN7="",NA(),CN7)</f>
        <v>44.6</v>
      </c>
      <c r="CO6" s="35">
        <f t="shared" si="10"/>
        <v>48.6</v>
      </c>
      <c r="CP6" s="35">
        <f t="shared" si="10"/>
        <v>38.799999999999997</v>
      </c>
      <c r="CQ6" s="35">
        <f t="shared" si="10"/>
        <v>39</v>
      </c>
      <c r="CR6" s="35">
        <f t="shared" si="10"/>
        <v>42.9</v>
      </c>
      <c r="CS6" s="35">
        <f t="shared" si="10"/>
        <v>43.36</v>
      </c>
      <c r="CT6" s="35">
        <f t="shared" si="10"/>
        <v>42.56</v>
      </c>
      <c r="CU6" s="35">
        <f t="shared" si="10"/>
        <v>42.47</v>
      </c>
      <c r="CV6" s="35">
        <f t="shared" si="10"/>
        <v>42.4</v>
      </c>
      <c r="CW6" s="34" t="str">
        <f>IF(CW7="","",IF(CW7="-","【-】","【"&amp;SUBSTITUTE(TEXT(CW7,"#,##0.00"),"-","△")&amp;"】"))</f>
        <v>【42.90】</v>
      </c>
      <c r="CX6" s="35">
        <f>IF(CX7="",NA(),CX7)</f>
        <v>93.32</v>
      </c>
      <c r="CY6" s="35">
        <f t="shared" ref="CY6:DG6" si="11">IF(CY7="",NA(),CY7)</f>
        <v>87.12</v>
      </c>
      <c r="CZ6" s="35">
        <f t="shared" si="11"/>
        <v>88.9</v>
      </c>
      <c r="DA6" s="35">
        <f t="shared" si="11"/>
        <v>93.6</v>
      </c>
      <c r="DB6" s="35">
        <f t="shared" si="11"/>
        <v>89.06</v>
      </c>
      <c r="DC6" s="35">
        <f t="shared" si="11"/>
        <v>83.5</v>
      </c>
      <c r="DD6" s="35">
        <f t="shared" si="11"/>
        <v>83.06</v>
      </c>
      <c r="DE6" s="35">
        <f t="shared" si="11"/>
        <v>83.32</v>
      </c>
      <c r="DF6" s="35">
        <f t="shared" si="11"/>
        <v>83.75</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5" s="36" customFormat="1" x14ac:dyDescent="0.15">
      <c r="A7" s="28"/>
      <c r="B7" s="37">
        <v>2020</v>
      </c>
      <c r="C7" s="37">
        <v>74462</v>
      </c>
      <c r="D7" s="37">
        <v>47</v>
      </c>
      <c r="E7" s="37">
        <v>17</v>
      </c>
      <c r="F7" s="37">
        <v>4</v>
      </c>
      <c r="G7" s="37">
        <v>0</v>
      </c>
      <c r="H7" s="37" t="s">
        <v>99</v>
      </c>
      <c r="I7" s="37" t="s">
        <v>100</v>
      </c>
      <c r="J7" s="37" t="s">
        <v>101</v>
      </c>
      <c r="K7" s="37" t="s">
        <v>102</v>
      </c>
      <c r="L7" s="37" t="s">
        <v>103</v>
      </c>
      <c r="M7" s="37" t="s">
        <v>104</v>
      </c>
      <c r="N7" s="38" t="s">
        <v>105</v>
      </c>
      <c r="O7" s="38" t="s">
        <v>106</v>
      </c>
      <c r="P7" s="38">
        <v>59.27</v>
      </c>
      <c r="Q7" s="38">
        <v>67.56</v>
      </c>
      <c r="R7" s="38">
        <v>3300</v>
      </c>
      <c r="S7" s="38">
        <v>1218</v>
      </c>
      <c r="T7" s="38">
        <v>209.46</v>
      </c>
      <c r="U7" s="38">
        <v>5.81</v>
      </c>
      <c r="V7" s="38">
        <v>713</v>
      </c>
      <c r="W7" s="38">
        <v>0.43</v>
      </c>
      <c r="X7" s="38">
        <v>1658.14</v>
      </c>
      <c r="Y7" s="38">
        <v>63.17</v>
      </c>
      <c r="Z7" s="38">
        <v>83.82</v>
      </c>
      <c r="AA7" s="38">
        <v>64.19</v>
      </c>
      <c r="AB7" s="38">
        <v>63</v>
      </c>
      <c r="AC7" s="38">
        <v>62.58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1485.16</v>
      </c>
      <c r="BG7" s="38">
        <v>0</v>
      </c>
      <c r="BH7" s="38">
        <v>0</v>
      </c>
      <c r="BI7" s="38">
        <v>0</v>
      </c>
      <c r="BJ7" s="38">
        <v>0</v>
      </c>
      <c r="BK7" s="38">
        <v>1298.9100000000001</v>
      </c>
      <c r="BL7" s="38">
        <v>1243.71</v>
      </c>
      <c r="BM7" s="38">
        <v>1194.1500000000001</v>
      </c>
      <c r="BN7" s="38">
        <v>1206.79</v>
      </c>
      <c r="BO7" s="38">
        <v>1258.43</v>
      </c>
      <c r="BP7" s="38">
        <v>1260.21</v>
      </c>
      <c r="BQ7" s="38">
        <v>59.51</v>
      </c>
      <c r="BR7" s="38">
        <v>49.54</v>
      </c>
      <c r="BS7" s="38">
        <v>58.85</v>
      </c>
      <c r="BT7" s="38">
        <v>52.91</v>
      </c>
      <c r="BU7" s="38">
        <v>47.05</v>
      </c>
      <c r="BV7" s="38">
        <v>69.87</v>
      </c>
      <c r="BW7" s="38">
        <v>74.3</v>
      </c>
      <c r="BX7" s="38">
        <v>72.260000000000005</v>
      </c>
      <c r="BY7" s="38">
        <v>71.84</v>
      </c>
      <c r="BZ7" s="38">
        <v>73.36</v>
      </c>
      <c r="CA7" s="38">
        <v>75.290000000000006</v>
      </c>
      <c r="CB7" s="38">
        <v>385.04</v>
      </c>
      <c r="CC7" s="38">
        <v>386.31</v>
      </c>
      <c r="CD7" s="38">
        <v>325.55</v>
      </c>
      <c r="CE7" s="38">
        <v>368.6</v>
      </c>
      <c r="CF7" s="38">
        <v>423.29</v>
      </c>
      <c r="CG7" s="38">
        <v>234.96</v>
      </c>
      <c r="CH7" s="38">
        <v>221.81</v>
      </c>
      <c r="CI7" s="38">
        <v>230.02</v>
      </c>
      <c r="CJ7" s="38">
        <v>228.47</v>
      </c>
      <c r="CK7" s="38">
        <v>224.88</v>
      </c>
      <c r="CL7" s="38">
        <v>215.41</v>
      </c>
      <c r="CM7" s="38">
        <v>44.6</v>
      </c>
      <c r="CN7" s="38">
        <v>44.6</v>
      </c>
      <c r="CO7" s="38">
        <v>48.6</v>
      </c>
      <c r="CP7" s="38">
        <v>38.799999999999997</v>
      </c>
      <c r="CQ7" s="38">
        <v>39</v>
      </c>
      <c r="CR7" s="38">
        <v>42.9</v>
      </c>
      <c r="CS7" s="38">
        <v>43.36</v>
      </c>
      <c r="CT7" s="38">
        <v>42.56</v>
      </c>
      <c r="CU7" s="38">
        <v>42.47</v>
      </c>
      <c r="CV7" s="38">
        <v>42.4</v>
      </c>
      <c r="CW7" s="38">
        <v>42.9</v>
      </c>
      <c r="CX7" s="38">
        <v>93.32</v>
      </c>
      <c r="CY7" s="38">
        <v>87.12</v>
      </c>
      <c r="CZ7" s="38">
        <v>88.9</v>
      </c>
      <c r="DA7" s="38">
        <v>93.6</v>
      </c>
      <c r="DB7" s="38">
        <v>89.06</v>
      </c>
      <c r="DC7" s="38">
        <v>83.5</v>
      </c>
      <c r="DD7" s="38">
        <v>83.06</v>
      </c>
      <c r="DE7" s="38">
        <v>83.32</v>
      </c>
      <c r="DF7" s="38">
        <v>83.75</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0.09</v>
      </c>
      <c r="EK7" s="38">
        <v>0.09</v>
      </c>
      <c r="EL7" s="38">
        <v>0.13</v>
      </c>
      <c r="EM7" s="38">
        <v>0.36</v>
      </c>
      <c r="EN7" s="38">
        <v>0.39</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