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10.20.20.13\data\01文書\Ｈ建設\04上下水道\令和３年度下水道関係\0128 公営企業に係る経営比較分析表（令和２年度決算）の分析等\"/>
    </mc:Choice>
  </mc:AlternateContent>
  <workbookProtection workbookAlgorithmName="SHA-512" workbookHashValue="5qqBBQD1+eykQxtI4HjjCUcahDzYMnQ7xPDm7xXXg6X16MiY9jHP4X2wkrIlw2OF3qLIfS9Rp0r9y0OlzT5xuw==" workbookSaltValue="1+88iavnJxpeOTMBaHbdpg==" workbookSpinCount="100000" lockStructure="1"/>
  <bookViews>
    <workbookView xWindow="0" yWindow="0" windowWidth="20490" windowHeight="7770"/>
  </bookViews>
  <sheets>
    <sheet name="法非適用_下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Q6" i="5"/>
  <c r="W10" i="4" s="1"/>
  <c r="P6" i="5"/>
  <c r="P10" i="4" s="1"/>
  <c r="O6" i="5"/>
  <c r="N6" i="5"/>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K86" i="4"/>
  <c r="J86" i="4"/>
  <c r="I86" i="4"/>
  <c r="E86" i="4"/>
  <c r="AT10" i="4"/>
  <c r="AL10" i="4"/>
  <c r="AD10" i="4"/>
  <c r="I10" i="4"/>
  <c r="B10" i="4"/>
  <c r="AL8" i="4"/>
  <c r="P8" i="4"/>
  <c r="I8" i="4"/>
</calcChain>
</file>

<file path=xl/sharedStrings.xml><?xml version="1.0" encoding="utf-8"?>
<sst xmlns="http://schemas.openxmlformats.org/spreadsheetml/2006/main" count="236" uniqueCount="121">
  <si>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</si>
  <si>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</si>
  <si>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</si>
  <si>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</si>
  <si>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</si>
  <si>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</si>
  <si>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</si>
  <si>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</si>
  <si>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</si>
  <si>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</si>
  <si>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</si>
  <si>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</si>
  <si>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</si>
  <si>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</si>
  <si>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</si>
  <si>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</si>
  <si>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</si>
  <si>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</si>
  <si>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</si>
  <si>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</si>
  <si>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</si>
  <si>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</si>
  <si>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</si>
  <si>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</si>
  <si>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</si>
  <si>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</si>
  <si>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</si>
  <si>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</si>
  <si>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</si>
  <si>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</si>
  <si>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</si>
  <si>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</si>
  <si>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</si>
  <si>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</si>
  <si>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</si>
  <si>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</si>
  <si>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</si>
  <si>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</si>
  <si>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</si>
  <si>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</si>
  <si>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</si>
  <si>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</si>
  <si>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</si>
  <si>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</si>
  <si>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</si>
  <si>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</si>
  <si>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</si>
  <si>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</si>
  <si>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</si>
  <si>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</si>
  <si>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</si>
  <si>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</si>
  <si>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</si>
  <si>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</si>
  <si>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</si>
  <si>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</si>
  <si>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</si>
  <si>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</si>
  <si>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</si>
  <si>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</si>
  <si>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</si>
  <si>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</si>
  <si>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</si>
  <si>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</si>
  <si>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</si>
  <si>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</si>
  <si>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</si>
  <si>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</si>
  <si>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</si>
  <si>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</si>
  <si>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</si>
  <si>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</si>
  <si>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</si>
  <si>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</si>
  <si>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</si>
  <si>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</si>
  <si>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</si>
  <si>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</si>
  <si>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</si>
  <si>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</si>
  <si>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</si>
  <si>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</si>
  <si>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</si>
  <si>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</si>
  <si>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</si>
  <si>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</si>
  <si>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</si>
  <si>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</si>
  <si>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</si>
  <si>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</si>
  <si>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</si>
  <si>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</si>
  <si>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</si>
  <si>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</si>
  <si>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</si>
  <si>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</si>
  <si>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</si>
  <si>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</si>
  <si>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湯川村</t>
  </si>
  <si>
    <t>法非適用</t>
  </si>
  <si>
    <t>下水道事業</t>
  </si>
  <si>
    <t>特定環境保全公共下水道</t>
  </si>
  <si>
    <t>D2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</si>
  <si>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</si>
  <si>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</si>
  <si>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</si>
  <si>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</si>
  <si>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</si>
  <si>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</si>
  <si>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</si>
  <si>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</si>
  <si>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</si>
  <si>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</si>
  <si>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</si>
  <si>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</si>
  <si>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</si>
  <si>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"R"dd</t>
    <phoneticPr fontId="4"/>
  </si>
  <si>
    <t>←書式設定</t>
    <rPh sb="1" eb="3">
      <t>ショシキ</t>
    </rPh>
    <rPh sb="3" eb="5">
      <t>セッテイ</t>
    </rPh>
    <phoneticPr fontId="4"/>
  </si>
  <si>
    <t>　経営の健全性については収益的収支比率57.7％、経費回収率が76％程度であり、使用料収入以外の収入に依存している傾向にある。
　効率性については、汚水処理原価が若干の上昇があり、経費回収率も若干の下落があったため、経営の効率性は横ばい傾向にある。
　施設利用率は、類似団体平均値に比べても低く、今後処理区域内人口も減少になることが想定されるため、使用規模に比べ施設の過大スペックにある現状がある。</t>
    <rPh sb="1" eb="3">
      <t>ケイエイ</t>
    </rPh>
    <rPh sb="4" eb="7">
      <t>ケンゼンセイ</t>
    </rPh>
    <rPh sb="12" eb="15">
      <t>シュウエキテキ</t>
    </rPh>
    <rPh sb="15" eb="17">
      <t>シュウシ</t>
    </rPh>
    <rPh sb="17" eb="19">
      <t>ヒリツ</t>
    </rPh>
    <rPh sb="25" eb="27">
      <t>ケイヒ</t>
    </rPh>
    <rPh sb="27" eb="29">
      <t>カイシュウ</t>
    </rPh>
    <rPh sb="29" eb="30">
      <t>リツ</t>
    </rPh>
    <rPh sb="34" eb="36">
      <t>テイド</t>
    </rPh>
    <rPh sb="40" eb="43">
      <t>シヨウリョウ</t>
    </rPh>
    <rPh sb="43" eb="45">
      <t>シュウニュウ</t>
    </rPh>
    <rPh sb="45" eb="47">
      <t>イガイ</t>
    </rPh>
    <rPh sb="48" eb="50">
      <t>シュウニュウ</t>
    </rPh>
    <rPh sb="51" eb="53">
      <t>イゾン</t>
    </rPh>
    <rPh sb="57" eb="59">
      <t>ケイコウ</t>
    </rPh>
    <rPh sb="65" eb="68">
      <t>コウリツセイ</t>
    </rPh>
    <rPh sb="74" eb="76">
      <t>オスイ</t>
    </rPh>
    <rPh sb="76" eb="78">
      <t>ショリ</t>
    </rPh>
    <rPh sb="78" eb="80">
      <t>ゲンカ</t>
    </rPh>
    <rPh sb="81" eb="83">
      <t>ジャッカン</t>
    </rPh>
    <rPh sb="84" eb="86">
      <t>ジョウショウ</t>
    </rPh>
    <rPh sb="90" eb="92">
      <t>ケイヒ</t>
    </rPh>
    <rPh sb="92" eb="94">
      <t>カイシュウ</t>
    </rPh>
    <rPh sb="94" eb="95">
      <t>リツ</t>
    </rPh>
    <rPh sb="96" eb="98">
      <t>ジャッカン</t>
    </rPh>
    <rPh sb="99" eb="101">
      <t>ゲラク</t>
    </rPh>
    <rPh sb="108" eb="110">
      <t>ケイエイ</t>
    </rPh>
    <rPh sb="111" eb="114">
      <t>コウリツセイ</t>
    </rPh>
    <rPh sb="115" eb="116">
      <t>ヨコ</t>
    </rPh>
    <rPh sb="118" eb="120">
      <t>ケイコウ</t>
    </rPh>
    <rPh sb="126" eb="128">
      <t>シセツ</t>
    </rPh>
    <rPh sb="128" eb="130">
      <t>リヨウ</t>
    </rPh>
    <rPh sb="130" eb="131">
      <t>リツ</t>
    </rPh>
    <rPh sb="133" eb="137">
      <t>ルイジダンタイ</t>
    </rPh>
    <rPh sb="137" eb="139">
      <t>ヘイキン</t>
    </rPh>
    <rPh sb="139" eb="140">
      <t>チ</t>
    </rPh>
    <rPh sb="141" eb="142">
      <t>クラ</t>
    </rPh>
    <rPh sb="145" eb="146">
      <t>ヒク</t>
    </rPh>
    <rPh sb="148" eb="150">
      <t>コンゴ</t>
    </rPh>
    <rPh sb="150" eb="152">
      <t>ショリ</t>
    </rPh>
    <rPh sb="152" eb="154">
      <t>クイキ</t>
    </rPh>
    <rPh sb="154" eb="155">
      <t>ナイ</t>
    </rPh>
    <rPh sb="155" eb="157">
      <t>ジンコウ</t>
    </rPh>
    <rPh sb="158" eb="160">
      <t>ゲンショウ</t>
    </rPh>
    <rPh sb="166" eb="168">
      <t>ソウテイ</t>
    </rPh>
    <rPh sb="174" eb="176">
      <t>シヨウ</t>
    </rPh>
    <rPh sb="176" eb="178">
      <t>キボ</t>
    </rPh>
    <rPh sb="179" eb="180">
      <t>クラ</t>
    </rPh>
    <rPh sb="181" eb="183">
      <t>シセツ</t>
    </rPh>
    <rPh sb="184" eb="186">
      <t>カダイ</t>
    </rPh>
    <rPh sb="193" eb="195">
      <t>ゲンジョウ</t>
    </rPh>
    <phoneticPr fontId="4"/>
  </si>
  <si>
    <t>　現在、大規模な管渠の修繕はないが、供用開始から20年近く経過し、今後老朽化が進む傾向にあり、処理施設の処理設備や電気設備等など設備更新費用は増加になることが予想される。</t>
    <rPh sb="1" eb="3">
      <t>ゲンザイ</t>
    </rPh>
    <rPh sb="4" eb="7">
      <t>ダイキボ</t>
    </rPh>
    <rPh sb="8" eb="10">
      <t>カンキョ</t>
    </rPh>
    <rPh sb="11" eb="13">
      <t>シュウゼン</t>
    </rPh>
    <rPh sb="18" eb="20">
      <t>キョウヨウ</t>
    </rPh>
    <rPh sb="20" eb="22">
      <t>カイシ</t>
    </rPh>
    <rPh sb="26" eb="27">
      <t>ネン</t>
    </rPh>
    <rPh sb="27" eb="28">
      <t>チカ</t>
    </rPh>
    <rPh sb="29" eb="31">
      <t>ケイカ</t>
    </rPh>
    <rPh sb="33" eb="35">
      <t>コンゴ</t>
    </rPh>
    <rPh sb="35" eb="38">
      <t>ロウキュウカ</t>
    </rPh>
    <rPh sb="39" eb="40">
      <t>スス</t>
    </rPh>
    <rPh sb="41" eb="43">
      <t>ケイコウ</t>
    </rPh>
    <rPh sb="47" eb="49">
      <t>ショリ</t>
    </rPh>
    <rPh sb="49" eb="51">
      <t>シセツ</t>
    </rPh>
    <rPh sb="52" eb="54">
      <t>ショリ</t>
    </rPh>
    <rPh sb="54" eb="56">
      <t>セツビ</t>
    </rPh>
    <rPh sb="57" eb="59">
      <t>デンキ</t>
    </rPh>
    <rPh sb="59" eb="61">
      <t>セツビ</t>
    </rPh>
    <rPh sb="61" eb="62">
      <t>トウ</t>
    </rPh>
    <rPh sb="64" eb="66">
      <t>セツビ</t>
    </rPh>
    <rPh sb="66" eb="68">
      <t>コウシン</t>
    </rPh>
    <rPh sb="68" eb="70">
      <t>ヒヨウ</t>
    </rPh>
    <rPh sb="71" eb="73">
      <t>ゾウカ</t>
    </rPh>
    <rPh sb="79" eb="81">
      <t>ヨソウ</t>
    </rPh>
    <phoneticPr fontId="4"/>
  </si>
  <si>
    <t>　経営の効率化は年々回復傾向があるが、一方で施設利用率に対して今後老朽化による施設更新投資の増加が予想される。さらには、人口減少による収益の低下も予想され、収益的収支比率の上昇は見込まれにくいため、適切な施設規模に応じた経営改善を図っていく必要がある。</t>
    <rPh sb="1" eb="3">
      <t>ケイエイ</t>
    </rPh>
    <rPh sb="4" eb="7">
      <t>コウリツカ</t>
    </rPh>
    <rPh sb="8" eb="10">
      <t>ネンネン</t>
    </rPh>
    <rPh sb="10" eb="12">
      <t>カイフク</t>
    </rPh>
    <rPh sb="12" eb="14">
      <t>ケイコウ</t>
    </rPh>
    <rPh sb="19" eb="21">
      <t>イッポウ</t>
    </rPh>
    <rPh sb="22" eb="24">
      <t>シセツ</t>
    </rPh>
    <rPh sb="24" eb="26">
      <t>リヨウ</t>
    </rPh>
    <rPh sb="26" eb="27">
      <t>リツ</t>
    </rPh>
    <rPh sb="28" eb="29">
      <t>タイ</t>
    </rPh>
    <rPh sb="31" eb="33">
      <t>コンゴ</t>
    </rPh>
    <rPh sb="33" eb="36">
      <t>ロウキュウカ</t>
    </rPh>
    <rPh sb="39" eb="41">
      <t>シセツ</t>
    </rPh>
    <rPh sb="41" eb="43">
      <t>コウシン</t>
    </rPh>
    <rPh sb="43" eb="45">
      <t>トウシ</t>
    </rPh>
    <rPh sb="46" eb="48">
      <t>ゾウカ</t>
    </rPh>
    <rPh sb="49" eb="51">
      <t>ヨソウ</t>
    </rPh>
    <rPh sb="60" eb="62">
      <t>ジンコウ</t>
    </rPh>
    <rPh sb="62" eb="64">
      <t>ゲンショウ</t>
    </rPh>
    <rPh sb="67" eb="69">
      <t>シュウエキ</t>
    </rPh>
    <rPh sb="70" eb="72">
      <t>テイカ</t>
    </rPh>
    <rPh sb="73" eb="75">
      <t>ヨソウ</t>
    </rPh>
    <rPh sb="78" eb="81">
      <t>シュウエキテキ</t>
    </rPh>
    <rPh sb="81" eb="83">
      <t>シュウシ</t>
    </rPh>
    <rPh sb="83" eb="85">
      <t>ヒリツ</t>
    </rPh>
    <rPh sb="86" eb="88">
      <t>ジョウショウ</t>
    </rPh>
    <rPh sb="89" eb="91">
      <t>ミコ</t>
    </rPh>
    <rPh sb="99" eb="101">
      <t>テキセツ</t>
    </rPh>
    <rPh sb="102" eb="104">
      <t>シセツ</t>
    </rPh>
    <rPh sb="104" eb="106">
      <t>キボ</t>
    </rPh>
    <rPh sb="107" eb="108">
      <t>オウ</t>
    </rPh>
    <rPh sb="110" eb="112">
      <t>ケイエイ</t>
    </rPh>
    <rPh sb="112" eb="114">
      <t>カイゼン</t>
    </rPh>
    <rPh sb="115" eb="116">
      <t>ハカ</t>
    </rPh>
    <rPh sb="120" eb="122">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</si>
</sst>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c:v>0</c:v>
                </c:pt>
                <c:pt idx="2" formatCode="#,##0.00;&quot;△&quot;#,##0.00;&quot;-&quot;">
                  <c:v>17.86</c:v>
                </c:pt>
                <c:pt idx="3">
                  <c:v>0</c:v>
                </c:pt>
                <c:pt idx="4">
                  <c:v>0</c:v>
                </c:pt>
              </c:numCache>
            </c:numRef>
          </c:val>
          <c:extLst xmlns:c16r2="http://schemas.microsoft.com/office/drawing/2015/06/chart">
            <c:ext xmlns:c16="http://schemas.microsoft.com/office/drawing/2014/chart" uri="{C3380CC4-5D6E-409C-BE32-E72D297353CC}">
              <c16:uniqueId val="{00000000-28D2-43C2-BB42-D4D5598B51FD}"/>
            </c:ext>
          </c:extLst>
        </c:ser>
        <c:dLbls>
          <c:showLegendKey val="0"/>
          <c:showVal val="0"/>
          <c:showCatName val="0"/>
          <c:showSerName val="0"/>
          <c:showPercent val="0"/>
          <c:showBubbleSize val="0"/>
        </c:dLbls>
        <c:gapWidth val="150"/>
        <c:axId val="371961320"/>
        <c:axId val="371959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0.13</c:v>
                </c:pt>
                <c:pt idx="1">
                  <c:v>0.13</c:v>
                </c:pt>
                <c:pt idx="2">
                  <c:v>0.13</c:v>
                </c:pt>
                <c:pt idx="3">
                  <c:v>0.36</c:v>
                </c:pt>
                <c:pt idx="4">
                  <c:v>0.39</c:v>
                </c:pt>
              </c:numCache>
            </c:numRef>
          </c:val>
          <c:smooth val="0"/>
          <c:extLst xmlns:c16r2="http://schemas.microsoft.com/office/drawing/2015/06/chart">
            <c:ext xmlns:c16="http://schemas.microsoft.com/office/drawing/2014/chart" uri="{C3380CC4-5D6E-409C-BE32-E72D297353CC}">
              <c16:uniqueId val="{00000001-28D2-43C2-BB42-D4D5598B51FD}"/>
            </c:ext>
          </c:extLst>
        </c:ser>
        <c:dLbls>
          <c:showLegendKey val="0"/>
          <c:showVal val="0"/>
          <c:showCatName val="0"/>
          <c:showSerName val="0"/>
          <c:showPercent val="0"/>
          <c:showBubbleSize val="0"/>
        </c:dLbls>
        <c:marker val="1"/>
        <c:smooth val="0"/>
        <c:axId val="371961320"/>
        <c:axId val="371959752"/>
      </c:lineChart>
      <c:dateAx>
        <c:axId val="371961320"/>
        <c:scaling>
          <c:orientation val="minMax"/>
        </c:scaling>
        <c:delete val="1"/>
        <c:axPos val="b"/>
        <c:numFmt formatCode="&quot;H&quot;yy" sourceLinked="1"/>
        <c:majorTickMark val="none"/>
        <c:minorTickMark val="none"/>
        <c:tickLblPos val="none"/>
        <c:crossAx val="371959752"/>
        <c:crosses val="autoZero"/>
        <c:auto val="1"/>
        <c:lblOffset val="100"/>
        <c:baseTimeUnit val="years"/>
      </c:dateAx>
      <c:valAx>
        <c:axId val="3719597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1961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34</c:v>
                </c:pt>
                <c:pt idx="1">
                  <c:v>36.1</c:v>
                </c:pt>
                <c:pt idx="2">
                  <c:v>33.299999999999997</c:v>
                </c:pt>
                <c:pt idx="3">
                  <c:v>33.799999999999997</c:v>
                </c:pt>
                <c:pt idx="4">
                  <c:v>35.299999999999997</c:v>
                </c:pt>
              </c:numCache>
            </c:numRef>
          </c:val>
          <c:extLst xmlns:c16r2="http://schemas.microsoft.com/office/drawing/2015/06/chart">
            <c:ext xmlns:c16="http://schemas.microsoft.com/office/drawing/2014/chart" uri="{C3380CC4-5D6E-409C-BE32-E72D297353CC}">
              <c16:uniqueId val="{00000000-C735-4345-820F-3F05D054651B}"/>
            </c:ext>
          </c:extLst>
        </c:ser>
        <c:dLbls>
          <c:showLegendKey val="0"/>
          <c:showVal val="0"/>
          <c:showCatName val="0"/>
          <c:showSerName val="0"/>
          <c:showPercent val="0"/>
          <c:showBubbleSize val="0"/>
        </c:dLbls>
        <c:gapWidth val="150"/>
        <c:axId val="421870992"/>
        <c:axId val="4218737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37.72</c:v>
                </c:pt>
                <c:pt idx="1">
                  <c:v>37.08</c:v>
                </c:pt>
                <c:pt idx="2">
                  <c:v>42.56</c:v>
                </c:pt>
                <c:pt idx="3">
                  <c:v>42.47</c:v>
                </c:pt>
                <c:pt idx="4">
                  <c:v>42.4</c:v>
                </c:pt>
              </c:numCache>
            </c:numRef>
          </c:val>
          <c:smooth val="0"/>
          <c:extLst xmlns:c16r2="http://schemas.microsoft.com/office/drawing/2015/06/chart">
            <c:ext xmlns:c16="http://schemas.microsoft.com/office/drawing/2014/chart" uri="{C3380CC4-5D6E-409C-BE32-E72D297353CC}">
              <c16:uniqueId val="{00000001-C735-4345-820F-3F05D054651B}"/>
            </c:ext>
          </c:extLst>
        </c:ser>
        <c:dLbls>
          <c:showLegendKey val="0"/>
          <c:showVal val="0"/>
          <c:showCatName val="0"/>
          <c:showSerName val="0"/>
          <c:showPercent val="0"/>
          <c:showBubbleSize val="0"/>
        </c:dLbls>
        <c:marker val="1"/>
        <c:smooth val="0"/>
        <c:axId val="421870992"/>
        <c:axId val="421873736"/>
      </c:lineChart>
      <c:dateAx>
        <c:axId val="421870992"/>
        <c:scaling>
          <c:orientation val="minMax"/>
        </c:scaling>
        <c:delete val="1"/>
        <c:axPos val="b"/>
        <c:numFmt formatCode="&quot;H&quot;yy" sourceLinked="1"/>
        <c:majorTickMark val="none"/>
        <c:minorTickMark val="none"/>
        <c:tickLblPos val="none"/>
        <c:crossAx val="421873736"/>
        <c:crosses val="autoZero"/>
        <c:auto val="1"/>
        <c:lblOffset val="100"/>
        <c:baseTimeUnit val="years"/>
      </c:dateAx>
      <c:valAx>
        <c:axId val="4218737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21870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63.03</c:v>
                </c:pt>
                <c:pt idx="1">
                  <c:v>63.41</c:v>
                </c:pt>
                <c:pt idx="2">
                  <c:v>62.76</c:v>
                </c:pt>
                <c:pt idx="3">
                  <c:v>86.24</c:v>
                </c:pt>
                <c:pt idx="4">
                  <c:v>86.67</c:v>
                </c:pt>
              </c:numCache>
            </c:numRef>
          </c:val>
          <c:extLst xmlns:c16r2="http://schemas.microsoft.com/office/drawing/2015/06/chart">
            <c:ext xmlns:c16="http://schemas.microsoft.com/office/drawing/2014/chart" uri="{C3380CC4-5D6E-409C-BE32-E72D297353CC}">
              <c16:uniqueId val="{00000000-32C8-4099-B7D0-B1ACFBA990F9}"/>
            </c:ext>
          </c:extLst>
        </c:ser>
        <c:dLbls>
          <c:showLegendKey val="0"/>
          <c:showVal val="0"/>
          <c:showCatName val="0"/>
          <c:showSerName val="0"/>
          <c:showPercent val="0"/>
          <c:showBubbleSize val="0"/>
        </c:dLbls>
        <c:gapWidth val="150"/>
        <c:axId val="421872168"/>
        <c:axId val="42187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68.459999999999994</c:v>
                </c:pt>
                <c:pt idx="1">
                  <c:v>67.22</c:v>
                </c:pt>
                <c:pt idx="2">
                  <c:v>83.32</c:v>
                </c:pt>
                <c:pt idx="3">
                  <c:v>83.75</c:v>
                </c:pt>
                <c:pt idx="4">
                  <c:v>84.19</c:v>
                </c:pt>
              </c:numCache>
            </c:numRef>
          </c:val>
          <c:smooth val="0"/>
          <c:extLst xmlns:c16r2="http://schemas.microsoft.com/office/drawing/2015/06/chart">
            <c:ext xmlns:c16="http://schemas.microsoft.com/office/drawing/2014/chart" uri="{C3380CC4-5D6E-409C-BE32-E72D297353CC}">
              <c16:uniqueId val="{00000001-32C8-4099-B7D0-B1ACFBA990F9}"/>
            </c:ext>
          </c:extLst>
        </c:ser>
        <c:dLbls>
          <c:showLegendKey val="0"/>
          <c:showVal val="0"/>
          <c:showCatName val="0"/>
          <c:showSerName val="0"/>
          <c:showPercent val="0"/>
          <c:showBubbleSize val="0"/>
        </c:dLbls>
        <c:marker val="1"/>
        <c:smooth val="0"/>
        <c:axId val="421872168"/>
        <c:axId val="421872560"/>
      </c:lineChart>
      <c:dateAx>
        <c:axId val="421872168"/>
        <c:scaling>
          <c:orientation val="minMax"/>
        </c:scaling>
        <c:delete val="1"/>
        <c:axPos val="b"/>
        <c:numFmt formatCode="&quot;H&quot;yy" sourceLinked="1"/>
        <c:majorTickMark val="none"/>
        <c:minorTickMark val="none"/>
        <c:tickLblPos val="none"/>
        <c:crossAx val="421872560"/>
        <c:crosses val="autoZero"/>
        <c:auto val="1"/>
        <c:lblOffset val="100"/>
        <c:baseTimeUnit val="years"/>
      </c:dateAx>
      <c:valAx>
        <c:axId val="4218725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218721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47.49</c:v>
                </c:pt>
                <c:pt idx="1">
                  <c:v>50.15</c:v>
                </c:pt>
                <c:pt idx="2">
                  <c:v>45.63</c:v>
                </c:pt>
                <c:pt idx="3">
                  <c:v>43.25</c:v>
                </c:pt>
                <c:pt idx="4">
                  <c:v>57.77</c:v>
                </c:pt>
              </c:numCache>
            </c:numRef>
          </c:val>
          <c:extLst xmlns:c16r2="http://schemas.microsoft.com/office/drawing/2015/06/chart">
            <c:ext xmlns:c16="http://schemas.microsoft.com/office/drawing/2014/chart" uri="{C3380CC4-5D6E-409C-BE32-E72D297353CC}">
              <c16:uniqueId val="{00000000-BCE1-4C4A-B7E8-744E41D34DAE}"/>
            </c:ext>
          </c:extLst>
        </c:ser>
        <c:dLbls>
          <c:showLegendKey val="0"/>
          <c:showVal val="0"/>
          <c:showCatName val="0"/>
          <c:showSerName val="0"/>
          <c:showPercent val="0"/>
          <c:showBubbleSize val="0"/>
        </c:dLbls>
        <c:gapWidth val="150"/>
        <c:axId val="370309304"/>
        <c:axId val="3703085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BCE1-4C4A-B7E8-744E41D34DAE}"/>
            </c:ext>
          </c:extLst>
        </c:ser>
        <c:dLbls>
          <c:showLegendKey val="0"/>
          <c:showVal val="0"/>
          <c:showCatName val="0"/>
          <c:showSerName val="0"/>
          <c:showPercent val="0"/>
          <c:showBubbleSize val="0"/>
        </c:dLbls>
        <c:marker val="1"/>
        <c:smooth val="0"/>
        <c:axId val="370309304"/>
        <c:axId val="370308520"/>
      </c:lineChart>
      <c:dateAx>
        <c:axId val="370309304"/>
        <c:scaling>
          <c:orientation val="minMax"/>
        </c:scaling>
        <c:delete val="1"/>
        <c:axPos val="b"/>
        <c:numFmt formatCode="&quot;H&quot;yy" sourceLinked="1"/>
        <c:majorTickMark val="none"/>
        <c:minorTickMark val="none"/>
        <c:tickLblPos val="none"/>
        <c:crossAx val="370308520"/>
        <c:crosses val="autoZero"/>
        <c:auto val="1"/>
        <c:lblOffset val="100"/>
        <c:baseTimeUnit val="years"/>
      </c:dateAx>
      <c:valAx>
        <c:axId val="3703085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03093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B565-48E4-85F7-09E61FDB94A5}"/>
            </c:ext>
          </c:extLst>
        </c:ser>
        <c:dLbls>
          <c:showLegendKey val="0"/>
          <c:showVal val="0"/>
          <c:showCatName val="0"/>
          <c:showSerName val="0"/>
          <c:showPercent val="0"/>
          <c:showBubbleSize val="0"/>
        </c:dLbls>
        <c:gapWidth val="150"/>
        <c:axId val="421836096"/>
        <c:axId val="4218376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B565-48E4-85F7-09E61FDB94A5}"/>
            </c:ext>
          </c:extLst>
        </c:ser>
        <c:dLbls>
          <c:showLegendKey val="0"/>
          <c:showVal val="0"/>
          <c:showCatName val="0"/>
          <c:showSerName val="0"/>
          <c:showPercent val="0"/>
          <c:showBubbleSize val="0"/>
        </c:dLbls>
        <c:marker val="1"/>
        <c:smooth val="0"/>
        <c:axId val="421836096"/>
        <c:axId val="421837664"/>
      </c:lineChart>
      <c:dateAx>
        <c:axId val="421836096"/>
        <c:scaling>
          <c:orientation val="minMax"/>
        </c:scaling>
        <c:delete val="1"/>
        <c:axPos val="b"/>
        <c:numFmt formatCode="&quot;H&quot;yy" sourceLinked="1"/>
        <c:majorTickMark val="none"/>
        <c:minorTickMark val="none"/>
        <c:tickLblPos val="none"/>
        <c:crossAx val="421837664"/>
        <c:crosses val="autoZero"/>
        <c:auto val="1"/>
        <c:lblOffset val="100"/>
        <c:baseTimeUnit val="years"/>
      </c:dateAx>
      <c:valAx>
        <c:axId val="421837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218360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AB20-43EE-BEC2-B3BCF1AA627C}"/>
            </c:ext>
          </c:extLst>
        </c:ser>
        <c:dLbls>
          <c:showLegendKey val="0"/>
          <c:showVal val="0"/>
          <c:showCatName val="0"/>
          <c:showSerName val="0"/>
          <c:showPercent val="0"/>
          <c:showBubbleSize val="0"/>
        </c:dLbls>
        <c:gapWidth val="150"/>
        <c:axId val="421834136"/>
        <c:axId val="4218329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AB20-43EE-BEC2-B3BCF1AA627C}"/>
            </c:ext>
          </c:extLst>
        </c:ser>
        <c:dLbls>
          <c:showLegendKey val="0"/>
          <c:showVal val="0"/>
          <c:showCatName val="0"/>
          <c:showSerName val="0"/>
          <c:showPercent val="0"/>
          <c:showBubbleSize val="0"/>
        </c:dLbls>
        <c:marker val="1"/>
        <c:smooth val="0"/>
        <c:axId val="421834136"/>
        <c:axId val="421832960"/>
      </c:lineChart>
      <c:dateAx>
        <c:axId val="421834136"/>
        <c:scaling>
          <c:orientation val="minMax"/>
        </c:scaling>
        <c:delete val="1"/>
        <c:axPos val="b"/>
        <c:numFmt formatCode="&quot;H&quot;yy" sourceLinked="1"/>
        <c:majorTickMark val="none"/>
        <c:minorTickMark val="none"/>
        <c:tickLblPos val="none"/>
        <c:crossAx val="421832960"/>
        <c:crosses val="autoZero"/>
        <c:auto val="1"/>
        <c:lblOffset val="100"/>
        <c:baseTimeUnit val="years"/>
      </c:dateAx>
      <c:valAx>
        <c:axId val="4218329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218341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051B-4302-8EAA-2A63EF45187C}"/>
            </c:ext>
          </c:extLst>
        </c:ser>
        <c:dLbls>
          <c:showLegendKey val="0"/>
          <c:showVal val="0"/>
          <c:showCatName val="0"/>
          <c:showSerName val="0"/>
          <c:showPercent val="0"/>
          <c:showBubbleSize val="0"/>
        </c:dLbls>
        <c:gapWidth val="150"/>
        <c:axId val="421838056"/>
        <c:axId val="4218306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051B-4302-8EAA-2A63EF45187C}"/>
            </c:ext>
          </c:extLst>
        </c:ser>
        <c:dLbls>
          <c:showLegendKey val="0"/>
          <c:showVal val="0"/>
          <c:showCatName val="0"/>
          <c:showSerName val="0"/>
          <c:showPercent val="0"/>
          <c:showBubbleSize val="0"/>
        </c:dLbls>
        <c:marker val="1"/>
        <c:smooth val="0"/>
        <c:axId val="421838056"/>
        <c:axId val="421830608"/>
      </c:lineChart>
      <c:dateAx>
        <c:axId val="421838056"/>
        <c:scaling>
          <c:orientation val="minMax"/>
        </c:scaling>
        <c:delete val="1"/>
        <c:axPos val="b"/>
        <c:numFmt formatCode="&quot;H&quot;yy" sourceLinked="1"/>
        <c:majorTickMark val="none"/>
        <c:minorTickMark val="none"/>
        <c:tickLblPos val="none"/>
        <c:crossAx val="421830608"/>
        <c:crosses val="autoZero"/>
        <c:auto val="1"/>
        <c:lblOffset val="100"/>
        <c:baseTimeUnit val="years"/>
      </c:dateAx>
      <c:valAx>
        <c:axId val="4218306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218380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4D7E-4B3E-A8C1-E7E8C8F552BD}"/>
            </c:ext>
          </c:extLst>
        </c:ser>
        <c:dLbls>
          <c:showLegendKey val="0"/>
          <c:showVal val="0"/>
          <c:showCatName val="0"/>
          <c:showSerName val="0"/>
          <c:showPercent val="0"/>
          <c:showBubbleSize val="0"/>
        </c:dLbls>
        <c:gapWidth val="150"/>
        <c:axId val="421831784"/>
        <c:axId val="4218333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4D7E-4B3E-A8C1-E7E8C8F552BD}"/>
            </c:ext>
          </c:extLst>
        </c:ser>
        <c:dLbls>
          <c:showLegendKey val="0"/>
          <c:showVal val="0"/>
          <c:showCatName val="0"/>
          <c:showSerName val="0"/>
          <c:showPercent val="0"/>
          <c:showBubbleSize val="0"/>
        </c:dLbls>
        <c:marker val="1"/>
        <c:smooth val="0"/>
        <c:axId val="421831784"/>
        <c:axId val="421833352"/>
      </c:lineChart>
      <c:dateAx>
        <c:axId val="421831784"/>
        <c:scaling>
          <c:orientation val="minMax"/>
        </c:scaling>
        <c:delete val="1"/>
        <c:axPos val="b"/>
        <c:numFmt formatCode="&quot;H&quot;yy" sourceLinked="1"/>
        <c:majorTickMark val="none"/>
        <c:minorTickMark val="none"/>
        <c:tickLblPos val="none"/>
        <c:crossAx val="421833352"/>
        <c:crosses val="autoZero"/>
        <c:auto val="1"/>
        <c:lblOffset val="100"/>
        <c:baseTimeUnit val="years"/>
      </c:dateAx>
      <c:valAx>
        <c:axId val="4218333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218317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formatCode="#,##0.00;&quot;△&quot;#,##0.00;&quot;-&quot;">
                  <c:v>1325.12</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BC46-42EA-9FF1-364485C8C2F3}"/>
            </c:ext>
          </c:extLst>
        </c:ser>
        <c:dLbls>
          <c:showLegendKey val="0"/>
          <c:showVal val="0"/>
          <c:showCatName val="0"/>
          <c:showSerName val="0"/>
          <c:showPercent val="0"/>
          <c:showBubbleSize val="0"/>
        </c:dLbls>
        <c:gapWidth val="150"/>
        <c:axId val="421836488"/>
        <c:axId val="4218368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1592.72</c:v>
                </c:pt>
                <c:pt idx="1">
                  <c:v>1223.96</c:v>
                </c:pt>
                <c:pt idx="2">
                  <c:v>1194.1500000000001</c:v>
                </c:pt>
                <c:pt idx="3">
                  <c:v>1206.79</c:v>
                </c:pt>
                <c:pt idx="4">
                  <c:v>1258.43</c:v>
                </c:pt>
              </c:numCache>
            </c:numRef>
          </c:val>
          <c:smooth val="0"/>
          <c:extLst xmlns:c16r2="http://schemas.microsoft.com/office/drawing/2015/06/chart">
            <c:ext xmlns:c16="http://schemas.microsoft.com/office/drawing/2014/chart" uri="{C3380CC4-5D6E-409C-BE32-E72D297353CC}">
              <c16:uniqueId val="{00000001-BC46-42EA-9FF1-364485C8C2F3}"/>
            </c:ext>
          </c:extLst>
        </c:ser>
        <c:dLbls>
          <c:showLegendKey val="0"/>
          <c:showVal val="0"/>
          <c:showCatName val="0"/>
          <c:showSerName val="0"/>
          <c:showPercent val="0"/>
          <c:showBubbleSize val="0"/>
        </c:dLbls>
        <c:marker val="1"/>
        <c:smooth val="0"/>
        <c:axId val="421836488"/>
        <c:axId val="421836880"/>
      </c:lineChart>
      <c:dateAx>
        <c:axId val="421836488"/>
        <c:scaling>
          <c:orientation val="minMax"/>
        </c:scaling>
        <c:delete val="1"/>
        <c:axPos val="b"/>
        <c:numFmt formatCode="&quot;H&quot;yy" sourceLinked="1"/>
        <c:majorTickMark val="none"/>
        <c:minorTickMark val="none"/>
        <c:tickLblPos val="none"/>
        <c:crossAx val="421836880"/>
        <c:crosses val="autoZero"/>
        <c:auto val="1"/>
        <c:lblOffset val="100"/>
        <c:baseTimeUnit val="years"/>
      </c:dateAx>
      <c:valAx>
        <c:axId val="4218368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218364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41.3</c:v>
                </c:pt>
                <c:pt idx="1">
                  <c:v>70.97</c:v>
                </c:pt>
                <c:pt idx="2">
                  <c:v>81.180000000000007</c:v>
                </c:pt>
                <c:pt idx="3">
                  <c:v>78.349999999999994</c:v>
                </c:pt>
                <c:pt idx="4">
                  <c:v>76.47</c:v>
                </c:pt>
              </c:numCache>
            </c:numRef>
          </c:val>
          <c:extLst xmlns:c16r2="http://schemas.microsoft.com/office/drawing/2015/06/chart">
            <c:ext xmlns:c16="http://schemas.microsoft.com/office/drawing/2014/chart" uri="{C3380CC4-5D6E-409C-BE32-E72D297353CC}">
              <c16:uniqueId val="{00000000-60D2-41A1-886E-DEE04C333E27}"/>
            </c:ext>
          </c:extLst>
        </c:ser>
        <c:dLbls>
          <c:showLegendKey val="0"/>
          <c:showVal val="0"/>
          <c:showCatName val="0"/>
          <c:showSerName val="0"/>
          <c:showPercent val="0"/>
          <c:showBubbleSize val="0"/>
        </c:dLbls>
        <c:gapWidth val="150"/>
        <c:axId val="421875304"/>
        <c:axId val="4218760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53.7</c:v>
                </c:pt>
                <c:pt idx="1">
                  <c:v>61.54</c:v>
                </c:pt>
                <c:pt idx="2">
                  <c:v>72.260000000000005</c:v>
                </c:pt>
                <c:pt idx="3">
                  <c:v>71.84</c:v>
                </c:pt>
                <c:pt idx="4">
                  <c:v>73.36</c:v>
                </c:pt>
              </c:numCache>
            </c:numRef>
          </c:val>
          <c:smooth val="0"/>
          <c:extLst xmlns:c16r2="http://schemas.microsoft.com/office/drawing/2015/06/chart">
            <c:ext xmlns:c16="http://schemas.microsoft.com/office/drawing/2014/chart" uri="{C3380CC4-5D6E-409C-BE32-E72D297353CC}">
              <c16:uniqueId val="{00000001-60D2-41A1-886E-DEE04C333E27}"/>
            </c:ext>
          </c:extLst>
        </c:ser>
        <c:dLbls>
          <c:showLegendKey val="0"/>
          <c:showVal val="0"/>
          <c:showCatName val="0"/>
          <c:showSerName val="0"/>
          <c:showPercent val="0"/>
          <c:showBubbleSize val="0"/>
        </c:dLbls>
        <c:marker val="1"/>
        <c:smooth val="0"/>
        <c:axId val="421875304"/>
        <c:axId val="421876088"/>
      </c:lineChart>
      <c:dateAx>
        <c:axId val="421875304"/>
        <c:scaling>
          <c:orientation val="minMax"/>
        </c:scaling>
        <c:delete val="1"/>
        <c:axPos val="b"/>
        <c:numFmt formatCode="&quot;H&quot;yy" sourceLinked="1"/>
        <c:majorTickMark val="none"/>
        <c:minorTickMark val="none"/>
        <c:tickLblPos val="none"/>
        <c:crossAx val="421876088"/>
        <c:crosses val="autoZero"/>
        <c:auto val="1"/>
        <c:lblOffset val="100"/>
        <c:baseTimeUnit val="years"/>
      </c:dateAx>
      <c:valAx>
        <c:axId val="4218760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218753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522.76</c:v>
                </c:pt>
                <c:pt idx="1">
                  <c:v>311.14</c:v>
                </c:pt>
                <c:pt idx="2">
                  <c:v>267.18</c:v>
                </c:pt>
                <c:pt idx="3">
                  <c:v>273.04000000000002</c:v>
                </c:pt>
                <c:pt idx="4">
                  <c:v>291.2</c:v>
                </c:pt>
              </c:numCache>
            </c:numRef>
          </c:val>
          <c:extLst xmlns:c16r2="http://schemas.microsoft.com/office/drawing/2015/06/chart">
            <c:ext xmlns:c16="http://schemas.microsoft.com/office/drawing/2014/chart" uri="{C3380CC4-5D6E-409C-BE32-E72D297353CC}">
              <c16:uniqueId val="{00000000-2484-4E6D-9DB1-F64FC7611B3E}"/>
            </c:ext>
          </c:extLst>
        </c:ser>
        <c:dLbls>
          <c:showLegendKey val="0"/>
          <c:showVal val="0"/>
          <c:showCatName val="0"/>
          <c:showSerName val="0"/>
          <c:showPercent val="0"/>
          <c:showBubbleSize val="0"/>
        </c:dLbls>
        <c:gapWidth val="150"/>
        <c:axId val="421869816"/>
        <c:axId val="421874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300.35000000000002</c:v>
                </c:pt>
                <c:pt idx="1">
                  <c:v>267.86</c:v>
                </c:pt>
                <c:pt idx="2">
                  <c:v>230.02</c:v>
                </c:pt>
                <c:pt idx="3">
                  <c:v>228.47</c:v>
                </c:pt>
                <c:pt idx="4">
                  <c:v>224.88</c:v>
                </c:pt>
              </c:numCache>
            </c:numRef>
          </c:val>
          <c:smooth val="0"/>
          <c:extLst xmlns:c16r2="http://schemas.microsoft.com/office/drawing/2015/06/chart">
            <c:ext xmlns:c16="http://schemas.microsoft.com/office/drawing/2014/chart" uri="{C3380CC4-5D6E-409C-BE32-E72D297353CC}">
              <c16:uniqueId val="{00000001-2484-4E6D-9DB1-F64FC7611B3E}"/>
            </c:ext>
          </c:extLst>
        </c:ser>
        <c:dLbls>
          <c:showLegendKey val="0"/>
          <c:showVal val="0"/>
          <c:showCatName val="0"/>
          <c:showSerName val="0"/>
          <c:showPercent val="0"/>
          <c:showBubbleSize val="0"/>
        </c:dLbls>
        <c:marker val="1"/>
        <c:smooth val="0"/>
        <c:axId val="421869816"/>
        <c:axId val="421874128"/>
      </c:lineChart>
      <c:dateAx>
        <c:axId val="421869816"/>
        <c:scaling>
          <c:orientation val="minMax"/>
        </c:scaling>
        <c:delete val="1"/>
        <c:axPos val="b"/>
        <c:numFmt formatCode="&quot;H&quot;yy" sourceLinked="1"/>
        <c:majorTickMark val="none"/>
        <c:minorTickMark val="none"/>
        <c:tickLblPos val="none"/>
        <c:crossAx val="421874128"/>
        <c:crosses val="autoZero"/>
        <c:auto val="1"/>
        <c:lblOffset val="100"/>
        <c:baseTimeUnit val="years"/>
      </c:dateAx>
      <c:valAx>
        <c:axId val="421874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218698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【1,260.21】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【84.75】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【42.90】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【215.41】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【75.29】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【0.30】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xmlns=""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xmlns=""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xmlns=""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xmlns=""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election activeCell="CA66" sqref="CA6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5" t="str">
        <f>データ!H6</f>
        <v>福島県　湯川村</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5" t="s">
        <v>1</v>
      </c>
      <c r="C7" s="65"/>
      <c r="D7" s="65"/>
      <c r="E7" s="65"/>
      <c r="F7" s="65"/>
      <c r="G7" s="65"/>
      <c r="H7" s="65"/>
      <c r="I7" s="65" t="s">
        <v>2</v>
      </c>
      <c r="J7" s="65"/>
      <c r="K7" s="65"/>
      <c r="L7" s="65"/>
      <c r="M7" s="65"/>
      <c r="N7" s="65"/>
      <c r="O7" s="65"/>
      <c r="P7" s="65" t="s">
        <v>3</v>
      </c>
      <c r="Q7" s="65"/>
      <c r="R7" s="65"/>
      <c r="S7" s="65"/>
      <c r="T7" s="65"/>
      <c r="U7" s="65"/>
      <c r="V7" s="65"/>
      <c r="W7" s="65" t="s">
        <v>4</v>
      </c>
      <c r="X7" s="65"/>
      <c r="Y7" s="65"/>
      <c r="Z7" s="65"/>
      <c r="AA7" s="65"/>
      <c r="AB7" s="65"/>
      <c r="AC7" s="65"/>
      <c r="AD7" s="65" t="s">
        <v>5</v>
      </c>
      <c r="AE7" s="65"/>
      <c r="AF7" s="65"/>
      <c r="AG7" s="65"/>
      <c r="AH7" s="65"/>
      <c r="AI7" s="65"/>
      <c r="AJ7" s="65"/>
      <c r="AK7" s="3"/>
      <c r="AL7" s="65" t="s">
        <v>6</v>
      </c>
      <c r="AM7" s="65"/>
      <c r="AN7" s="65"/>
      <c r="AO7" s="65"/>
      <c r="AP7" s="65"/>
      <c r="AQ7" s="65"/>
      <c r="AR7" s="65"/>
      <c r="AS7" s="65"/>
      <c r="AT7" s="65" t="s">
        <v>7</v>
      </c>
      <c r="AU7" s="65"/>
      <c r="AV7" s="65"/>
      <c r="AW7" s="65"/>
      <c r="AX7" s="65"/>
      <c r="AY7" s="65"/>
      <c r="AZ7" s="65"/>
      <c r="BA7" s="65"/>
      <c r="BB7" s="65" t="s">
        <v>8</v>
      </c>
      <c r="BC7" s="65"/>
      <c r="BD7" s="65"/>
      <c r="BE7" s="65"/>
      <c r="BF7" s="65"/>
      <c r="BG7" s="65"/>
      <c r="BH7" s="65"/>
      <c r="BI7" s="65"/>
      <c r="BJ7" s="3"/>
      <c r="BK7" s="3"/>
      <c r="BL7" s="4" t="s">
        <v>9</v>
      </c>
      <c r="BM7" s="5"/>
      <c r="BN7" s="5"/>
      <c r="BO7" s="5"/>
      <c r="BP7" s="5"/>
      <c r="BQ7" s="5"/>
      <c r="BR7" s="5"/>
      <c r="BS7" s="5"/>
      <c r="BT7" s="5"/>
      <c r="BU7" s="5"/>
      <c r="BV7" s="5"/>
      <c r="BW7" s="5"/>
      <c r="BX7" s="5"/>
      <c r="BY7" s="6"/>
    </row>
    <row r="8" spans="1:78" ht="18.75" customHeight="1" x14ac:dyDescent="0.15">
      <c r="A8" s="2"/>
      <c r="B8" s="72" t="str">
        <f>データ!I6</f>
        <v>法非適用</v>
      </c>
      <c r="C8" s="72"/>
      <c r="D8" s="72"/>
      <c r="E8" s="72"/>
      <c r="F8" s="72"/>
      <c r="G8" s="72"/>
      <c r="H8" s="72"/>
      <c r="I8" s="72" t="str">
        <f>データ!J6</f>
        <v>下水道事業</v>
      </c>
      <c r="J8" s="72"/>
      <c r="K8" s="72"/>
      <c r="L8" s="72"/>
      <c r="M8" s="72"/>
      <c r="N8" s="72"/>
      <c r="O8" s="72"/>
      <c r="P8" s="72" t="str">
        <f>データ!K6</f>
        <v>特定環境保全公共下水道</v>
      </c>
      <c r="Q8" s="72"/>
      <c r="R8" s="72"/>
      <c r="S8" s="72"/>
      <c r="T8" s="72"/>
      <c r="U8" s="72"/>
      <c r="V8" s="72"/>
      <c r="W8" s="72" t="str">
        <f>データ!L6</f>
        <v>D2</v>
      </c>
      <c r="X8" s="72"/>
      <c r="Y8" s="72"/>
      <c r="Z8" s="72"/>
      <c r="AA8" s="72"/>
      <c r="AB8" s="72"/>
      <c r="AC8" s="72"/>
      <c r="AD8" s="73" t="str">
        <f>データ!$M$6</f>
        <v>非設置</v>
      </c>
      <c r="AE8" s="73"/>
      <c r="AF8" s="73"/>
      <c r="AG8" s="73"/>
      <c r="AH8" s="73"/>
      <c r="AI8" s="73"/>
      <c r="AJ8" s="73"/>
      <c r="AK8" s="3"/>
      <c r="AL8" s="69">
        <f>データ!S6</f>
        <v>3202</v>
      </c>
      <c r="AM8" s="69"/>
      <c r="AN8" s="69"/>
      <c r="AO8" s="69"/>
      <c r="AP8" s="69"/>
      <c r="AQ8" s="69"/>
      <c r="AR8" s="69"/>
      <c r="AS8" s="69"/>
      <c r="AT8" s="68">
        <f>データ!T6</f>
        <v>16.37</v>
      </c>
      <c r="AU8" s="68"/>
      <c r="AV8" s="68"/>
      <c r="AW8" s="68"/>
      <c r="AX8" s="68"/>
      <c r="AY8" s="68"/>
      <c r="AZ8" s="68"/>
      <c r="BA8" s="68"/>
      <c r="BB8" s="68">
        <f>データ!U6</f>
        <v>195.6</v>
      </c>
      <c r="BC8" s="68"/>
      <c r="BD8" s="68"/>
      <c r="BE8" s="68"/>
      <c r="BF8" s="68"/>
      <c r="BG8" s="68"/>
      <c r="BH8" s="68"/>
      <c r="BI8" s="68"/>
      <c r="BJ8" s="3"/>
      <c r="BK8" s="3"/>
      <c r="BL8" s="70" t="s">
        <v>10</v>
      </c>
      <c r="BM8" s="71"/>
      <c r="BN8" s="7" t="s">
        <v>11</v>
      </c>
      <c r="BO8" s="8"/>
      <c r="BP8" s="8"/>
      <c r="BQ8" s="8"/>
      <c r="BR8" s="8"/>
      <c r="BS8" s="8"/>
      <c r="BT8" s="8"/>
      <c r="BU8" s="8"/>
      <c r="BV8" s="8"/>
      <c r="BW8" s="8"/>
      <c r="BX8" s="8"/>
      <c r="BY8" s="9"/>
    </row>
    <row r="9" spans="1:78" ht="18.75" customHeight="1" x14ac:dyDescent="0.15">
      <c r="A9" s="2"/>
      <c r="B9" s="65" t="s">
        <v>12</v>
      </c>
      <c r="C9" s="65"/>
      <c r="D9" s="65"/>
      <c r="E9" s="65"/>
      <c r="F9" s="65"/>
      <c r="G9" s="65"/>
      <c r="H9" s="65"/>
      <c r="I9" s="65" t="s">
        <v>13</v>
      </c>
      <c r="J9" s="65"/>
      <c r="K9" s="65"/>
      <c r="L9" s="65"/>
      <c r="M9" s="65"/>
      <c r="N9" s="65"/>
      <c r="O9" s="65"/>
      <c r="P9" s="65" t="s">
        <v>14</v>
      </c>
      <c r="Q9" s="65"/>
      <c r="R9" s="65"/>
      <c r="S9" s="65"/>
      <c r="T9" s="65"/>
      <c r="U9" s="65"/>
      <c r="V9" s="65"/>
      <c r="W9" s="65" t="s">
        <v>15</v>
      </c>
      <c r="X9" s="65"/>
      <c r="Y9" s="65"/>
      <c r="Z9" s="65"/>
      <c r="AA9" s="65"/>
      <c r="AB9" s="65"/>
      <c r="AC9" s="65"/>
      <c r="AD9" s="65" t="s">
        <v>16</v>
      </c>
      <c r="AE9" s="65"/>
      <c r="AF9" s="65"/>
      <c r="AG9" s="65"/>
      <c r="AH9" s="65"/>
      <c r="AI9" s="65"/>
      <c r="AJ9" s="65"/>
      <c r="AK9" s="3"/>
      <c r="AL9" s="65" t="s">
        <v>17</v>
      </c>
      <c r="AM9" s="65"/>
      <c r="AN9" s="65"/>
      <c r="AO9" s="65"/>
      <c r="AP9" s="65"/>
      <c r="AQ9" s="65"/>
      <c r="AR9" s="65"/>
      <c r="AS9" s="65"/>
      <c r="AT9" s="65" t="s">
        <v>18</v>
      </c>
      <c r="AU9" s="65"/>
      <c r="AV9" s="65"/>
      <c r="AW9" s="65"/>
      <c r="AX9" s="65"/>
      <c r="AY9" s="65"/>
      <c r="AZ9" s="65"/>
      <c r="BA9" s="65"/>
      <c r="BB9" s="65" t="s">
        <v>19</v>
      </c>
      <c r="BC9" s="65"/>
      <c r="BD9" s="65"/>
      <c r="BE9" s="65"/>
      <c r="BF9" s="65"/>
      <c r="BG9" s="65"/>
      <c r="BH9" s="65"/>
      <c r="BI9" s="65"/>
      <c r="BJ9" s="3"/>
      <c r="BK9" s="3"/>
      <c r="BL9" s="66" t="s">
        <v>20</v>
      </c>
      <c r="BM9" s="67"/>
      <c r="BN9" s="10" t="s">
        <v>21</v>
      </c>
      <c r="BO9" s="11"/>
      <c r="BP9" s="11"/>
      <c r="BQ9" s="11"/>
      <c r="BR9" s="11"/>
      <c r="BS9" s="11"/>
      <c r="BT9" s="11"/>
      <c r="BU9" s="11"/>
      <c r="BV9" s="11"/>
      <c r="BW9" s="11"/>
      <c r="BX9" s="11"/>
      <c r="BY9" s="12"/>
    </row>
    <row r="10" spans="1:78" ht="18.75" customHeight="1" x14ac:dyDescent="0.15">
      <c r="A10" s="2"/>
      <c r="B10" s="68" t="str">
        <f>データ!N6</f>
        <v>-</v>
      </c>
      <c r="C10" s="68"/>
      <c r="D10" s="68"/>
      <c r="E10" s="68"/>
      <c r="F10" s="68"/>
      <c r="G10" s="68"/>
      <c r="H10" s="68"/>
      <c r="I10" s="68" t="str">
        <f>データ!O6</f>
        <v>該当数値なし</v>
      </c>
      <c r="J10" s="68"/>
      <c r="K10" s="68"/>
      <c r="L10" s="68"/>
      <c r="M10" s="68"/>
      <c r="N10" s="68"/>
      <c r="O10" s="68"/>
      <c r="P10" s="68">
        <f>データ!P6</f>
        <v>61.02</v>
      </c>
      <c r="Q10" s="68"/>
      <c r="R10" s="68"/>
      <c r="S10" s="68"/>
      <c r="T10" s="68"/>
      <c r="U10" s="68"/>
      <c r="V10" s="68"/>
      <c r="W10" s="68">
        <f>データ!Q6</f>
        <v>88.56</v>
      </c>
      <c r="X10" s="68"/>
      <c r="Y10" s="68"/>
      <c r="Z10" s="68"/>
      <c r="AA10" s="68"/>
      <c r="AB10" s="68"/>
      <c r="AC10" s="68"/>
      <c r="AD10" s="69">
        <f>データ!R6</f>
        <v>3960</v>
      </c>
      <c r="AE10" s="69"/>
      <c r="AF10" s="69"/>
      <c r="AG10" s="69"/>
      <c r="AH10" s="69"/>
      <c r="AI10" s="69"/>
      <c r="AJ10" s="69"/>
      <c r="AK10" s="2"/>
      <c r="AL10" s="69">
        <f>データ!V6</f>
        <v>1935</v>
      </c>
      <c r="AM10" s="69"/>
      <c r="AN10" s="69"/>
      <c r="AO10" s="69"/>
      <c r="AP10" s="69"/>
      <c r="AQ10" s="69"/>
      <c r="AR10" s="69"/>
      <c r="AS10" s="69"/>
      <c r="AT10" s="68">
        <f>データ!W6</f>
        <v>0.88</v>
      </c>
      <c r="AU10" s="68"/>
      <c r="AV10" s="68"/>
      <c r="AW10" s="68"/>
      <c r="AX10" s="68"/>
      <c r="AY10" s="68"/>
      <c r="AZ10" s="68"/>
      <c r="BA10" s="68"/>
      <c r="BB10" s="68">
        <f>データ!X6</f>
        <v>2198.86</v>
      </c>
      <c r="BC10" s="68"/>
      <c r="BD10" s="68"/>
      <c r="BE10" s="68"/>
      <c r="BF10" s="68"/>
      <c r="BG10" s="68"/>
      <c r="BH10" s="68"/>
      <c r="BI10" s="68"/>
      <c r="BJ10" s="2"/>
      <c r="BK10" s="2"/>
      <c r="BL10" s="58" t="s">
        <v>22</v>
      </c>
      <c r="BM10" s="5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24</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25</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52" t="s">
        <v>26</v>
      </c>
      <c r="BM14" s="53"/>
      <c r="BN14" s="53"/>
      <c r="BO14" s="53"/>
      <c r="BP14" s="53"/>
      <c r="BQ14" s="53"/>
      <c r="BR14" s="53"/>
      <c r="BS14" s="53"/>
      <c r="BT14" s="53"/>
      <c r="BU14" s="53"/>
      <c r="BV14" s="53"/>
      <c r="BW14" s="53"/>
      <c r="BX14" s="53"/>
      <c r="BY14" s="53"/>
      <c r="BZ14" s="54"/>
    </row>
    <row r="15" spans="1:78" ht="13.5" customHeight="1" x14ac:dyDescent="0.15">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3" t="s">
        <v>118</v>
      </c>
      <c r="BM16" s="44"/>
      <c r="BN16" s="44"/>
      <c r="BO16" s="44"/>
      <c r="BP16" s="44"/>
      <c r="BQ16" s="44"/>
      <c r="BR16" s="44"/>
      <c r="BS16" s="44"/>
      <c r="BT16" s="44"/>
      <c r="BU16" s="44"/>
      <c r="BV16" s="44"/>
      <c r="BW16" s="44"/>
      <c r="BX16" s="44"/>
      <c r="BY16" s="44"/>
      <c r="BZ16" s="4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3"/>
      <c r="BM17" s="44"/>
      <c r="BN17" s="44"/>
      <c r="BO17" s="44"/>
      <c r="BP17" s="44"/>
      <c r="BQ17" s="44"/>
      <c r="BR17" s="44"/>
      <c r="BS17" s="44"/>
      <c r="BT17" s="44"/>
      <c r="BU17" s="44"/>
      <c r="BV17" s="44"/>
      <c r="BW17" s="44"/>
      <c r="BX17" s="44"/>
      <c r="BY17" s="44"/>
      <c r="BZ17" s="4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3"/>
      <c r="BM18" s="44"/>
      <c r="BN18" s="44"/>
      <c r="BO18" s="44"/>
      <c r="BP18" s="44"/>
      <c r="BQ18" s="44"/>
      <c r="BR18" s="44"/>
      <c r="BS18" s="44"/>
      <c r="BT18" s="44"/>
      <c r="BU18" s="44"/>
      <c r="BV18" s="44"/>
      <c r="BW18" s="44"/>
      <c r="BX18" s="44"/>
      <c r="BY18" s="44"/>
      <c r="BZ18" s="4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3"/>
      <c r="BM19" s="44"/>
      <c r="BN19" s="44"/>
      <c r="BO19" s="44"/>
      <c r="BP19" s="44"/>
      <c r="BQ19" s="44"/>
      <c r="BR19" s="44"/>
      <c r="BS19" s="44"/>
      <c r="BT19" s="44"/>
      <c r="BU19" s="44"/>
      <c r="BV19" s="44"/>
      <c r="BW19" s="44"/>
      <c r="BX19" s="44"/>
      <c r="BY19" s="44"/>
      <c r="BZ19" s="4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3"/>
      <c r="BM20" s="44"/>
      <c r="BN20" s="44"/>
      <c r="BO20" s="44"/>
      <c r="BP20" s="44"/>
      <c r="BQ20" s="44"/>
      <c r="BR20" s="44"/>
      <c r="BS20" s="44"/>
      <c r="BT20" s="44"/>
      <c r="BU20" s="44"/>
      <c r="BV20" s="44"/>
      <c r="BW20" s="44"/>
      <c r="BX20" s="44"/>
      <c r="BY20" s="44"/>
      <c r="BZ20" s="4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3"/>
      <c r="BM21" s="44"/>
      <c r="BN21" s="44"/>
      <c r="BO21" s="44"/>
      <c r="BP21" s="44"/>
      <c r="BQ21" s="44"/>
      <c r="BR21" s="44"/>
      <c r="BS21" s="44"/>
      <c r="BT21" s="44"/>
      <c r="BU21" s="44"/>
      <c r="BV21" s="44"/>
      <c r="BW21" s="44"/>
      <c r="BX21" s="44"/>
      <c r="BY21" s="44"/>
      <c r="BZ21" s="4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3"/>
      <c r="BM22" s="44"/>
      <c r="BN22" s="44"/>
      <c r="BO22" s="44"/>
      <c r="BP22" s="44"/>
      <c r="BQ22" s="44"/>
      <c r="BR22" s="44"/>
      <c r="BS22" s="44"/>
      <c r="BT22" s="44"/>
      <c r="BU22" s="44"/>
      <c r="BV22" s="44"/>
      <c r="BW22" s="44"/>
      <c r="BX22" s="44"/>
      <c r="BY22" s="44"/>
      <c r="BZ22" s="4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3"/>
      <c r="BM23" s="44"/>
      <c r="BN23" s="44"/>
      <c r="BO23" s="44"/>
      <c r="BP23" s="44"/>
      <c r="BQ23" s="44"/>
      <c r="BR23" s="44"/>
      <c r="BS23" s="44"/>
      <c r="BT23" s="44"/>
      <c r="BU23" s="44"/>
      <c r="BV23" s="44"/>
      <c r="BW23" s="44"/>
      <c r="BX23" s="44"/>
      <c r="BY23" s="44"/>
      <c r="BZ23" s="4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3"/>
      <c r="BM24" s="44"/>
      <c r="BN24" s="44"/>
      <c r="BO24" s="44"/>
      <c r="BP24" s="44"/>
      <c r="BQ24" s="44"/>
      <c r="BR24" s="44"/>
      <c r="BS24" s="44"/>
      <c r="BT24" s="44"/>
      <c r="BU24" s="44"/>
      <c r="BV24" s="44"/>
      <c r="BW24" s="44"/>
      <c r="BX24" s="44"/>
      <c r="BY24" s="44"/>
      <c r="BZ24" s="4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3"/>
      <c r="BM25" s="44"/>
      <c r="BN25" s="44"/>
      <c r="BO25" s="44"/>
      <c r="BP25" s="44"/>
      <c r="BQ25" s="44"/>
      <c r="BR25" s="44"/>
      <c r="BS25" s="44"/>
      <c r="BT25" s="44"/>
      <c r="BU25" s="44"/>
      <c r="BV25" s="44"/>
      <c r="BW25" s="44"/>
      <c r="BX25" s="44"/>
      <c r="BY25" s="44"/>
      <c r="BZ25" s="4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3"/>
      <c r="BM26" s="44"/>
      <c r="BN26" s="44"/>
      <c r="BO26" s="44"/>
      <c r="BP26" s="44"/>
      <c r="BQ26" s="44"/>
      <c r="BR26" s="44"/>
      <c r="BS26" s="44"/>
      <c r="BT26" s="44"/>
      <c r="BU26" s="44"/>
      <c r="BV26" s="44"/>
      <c r="BW26" s="44"/>
      <c r="BX26" s="44"/>
      <c r="BY26" s="44"/>
      <c r="BZ26" s="4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3"/>
      <c r="BM27" s="44"/>
      <c r="BN27" s="44"/>
      <c r="BO27" s="44"/>
      <c r="BP27" s="44"/>
      <c r="BQ27" s="44"/>
      <c r="BR27" s="44"/>
      <c r="BS27" s="44"/>
      <c r="BT27" s="44"/>
      <c r="BU27" s="44"/>
      <c r="BV27" s="44"/>
      <c r="BW27" s="44"/>
      <c r="BX27" s="44"/>
      <c r="BY27" s="44"/>
      <c r="BZ27" s="4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3"/>
      <c r="BM28" s="44"/>
      <c r="BN28" s="44"/>
      <c r="BO28" s="44"/>
      <c r="BP28" s="44"/>
      <c r="BQ28" s="44"/>
      <c r="BR28" s="44"/>
      <c r="BS28" s="44"/>
      <c r="BT28" s="44"/>
      <c r="BU28" s="44"/>
      <c r="BV28" s="44"/>
      <c r="BW28" s="44"/>
      <c r="BX28" s="44"/>
      <c r="BY28" s="44"/>
      <c r="BZ28" s="4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3"/>
      <c r="BM29" s="44"/>
      <c r="BN29" s="44"/>
      <c r="BO29" s="44"/>
      <c r="BP29" s="44"/>
      <c r="BQ29" s="44"/>
      <c r="BR29" s="44"/>
      <c r="BS29" s="44"/>
      <c r="BT29" s="44"/>
      <c r="BU29" s="44"/>
      <c r="BV29" s="44"/>
      <c r="BW29" s="44"/>
      <c r="BX29" s="44"/>
      <c r="BY29" s="44"/>
      <c r="BZ29" s="4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3"/>
      <c r="BM30" s="44"/>
      <c r="BN30" s="44"/>
      <c r="BO30" s="44"/>
      <c r="BP30" s="44"/>
      <c r="BQ30" s="44"/>
      <c r="BR30" s="44"/>
      <c r="BS30" s="44"/>
      <c r="BT30" s="44"/>
      <c r="BU30" s="44"/>
      <c r="BV30" s="44"/>
      <c r="BW30" s="44"/>
      <c r="BX30" s="44"/>
      <c r="BY30" s="44"/>
      <c r="BZ30" s="4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3"/>
      <c r="BM31" s="44"/>
      <c r="BN31" s="44"/>
      <c r="BO31" s="44"/>
      <c r="BP31" s="44"/>
      <c r="BQ31" s="44"/>
      <c r="BR31" s="44"/>
      <c r="BS31" s="44"/>
      <c r="BT31" s="44"/>
      <c r="BU31" s="44"/>
      <c r="BV31" s="44"/>
      <c r="BW31" s="44"/>
      <c r="BX31" s="44"/>
      <c r="BY31" s="44"/>
      <c r="BZ31" s="4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3"/>
      <c r="BM32" s="44"/>
      <c r="BN32" s="44"/>
      <c r="BO32" s="44"/>
      <c r="BP32" s="44"/>
      <c r="BQ32" s="44"/>
      <c r="BR32" s="44"/>
      <c r="BS32" s="44"/>
      <c r="BT32" s="44"/>
      <c r="BU32" s="44"/>
      <c r="BV32" s="44"/>
      <c r="BW32" s="44"/>
      <c r="BX32" s="44"/>
      <c r="BY32" s="44"/>
      <c r="BZ32" s="4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3"/>
      <c r="BM33" s="44"/>
      <c r="BN33" s="44"/>
      <c r="BO33" s="44"/>
      <c r="BP33" s="44"/>
      <c r="BQ33" s="44"/>
      <c r="BR33" s="44"/>
      <c r="BS33" s="44"/>
      <c r="BT33" s="44"/>
      <c r="BU33" s="44"/>
      <c r="BV33" s="44"/>
      <c r="BW33" s="44"/>
      <c r="BX33" s="44"/>
      <c r="BY33" s="44"/>
      <c r="BZ33" s="4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3"/>
      <c r="BM34" s="44"/>
      <c r="BN34" s="44"/>
      <c r="BO34" s="44"/>
      <c r="BP34" s="44"/>
      <c r="BQ34" s="44"/>
      <c r="BR34" s="44"/>
      <c r="BS34" s="44"/>
      <c r="BT34" s="44"/>
      <c r="BU34" s="44"/>
      <c r="BV34" s="44"/>
      <c r="BW34" s="44"/>
      <c r="BX34" s="44"/>
      <c r="BY34" s="44"/>
      <c r="BZ34" s="4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3"/>
      <c r="BM35" s="44"/>
      <c r="BN35" s="44"/>
      <c r="BO35" s="44"/>
      <c r="BP35" s="44"/>
      <c r="BQ35" s="44"/>
      <c r="BR35" s="44"/>
      <c r="BS35" s="44"/>
      <c r="BT35" s="44"/>
      <c r="BU35" s="44"/>
      <c r="BV35" s="44"/>
      <c r="BW35" s="44"/>
      <c r="BX35" s="44"/>
      <c r="BY35" s="44"/>
      <c r="BZ35" s="4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3"/>
      <c r="BM36" s="44"/>
      <c r="BN36" s="44"/>
      <c r="BO36" s="44"/>
      <c r="BP36" s="44"/>
      <c r="BQ36" s="44"/>
      <c r="BR36" s="44"/>
      <c r="BS36" s="44"/>
      <c r="BT36" s="44"/>
      <c r="BU36" s="44"/>
      <c r="BV36" s="44"/>
      <c r="BW36" s="44"/>
      <c r="BX36" s="44"/>
      <c r="BY36" s="44"/>
      <c r="BZ36" s="4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3"/>
      <c r="BM37" s="44"/>
      <c r="BN37" s="44"/>
      <c r="BO37" s="44"/>
      <c r="BP37" s="44"/>
      <c r="BQ37" s="44"/>
      <c r="BR37" s="44"/>
      <c r="BS37" s="44"/>
      <c r="BT37" s="44"/>
      <c r="BU37" s="44"/>
      <c r="BV37" s="44"/>
      <c r="BW37" s="44"/>
      <c r="BX37" s="44"/>
      <c r="BY37" s="44"/>
      <c r="BZ37" s="4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3"/>
      <c r="BM38" s="44"/>
      <c r="BN38" s="44"/>
      <c r="BO38" s="44"/>
      <c r="BP38" s="44"/>
      <c r="BQ38" s="44"/>
      <c r="BR38" s="44"/>
      <c r="BS38" s="44"/>
      <c r="BT38" s="44"/>
      <c r="BU38" s="44"/>
      <c r="BV38" s="44"/>
      <c r="BW38" s="44"/>
      <c r="BX38" s="44"/>
      <c r="BY38" s="44"/>
      <c r="BZ38" s="4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3"/>
      <c r="BM39" s="44"/>
      <c r="BN39" s="44"/>
      <c r="BO39" s="44"/>
      <c r="BP39" s="44"/>
      <c r="BQ39" s="44"/>
      <c r="BR39" s="44"/>
      <c r="BS39" s="44"/>
      <c r="BT39" s="44"/>
      <c r="BU39" s="44"/>
      <c r="BV39" s="44"/>
      <c r="BW39" s="44"/>
      <c r="BX39" s="44"/>
      <c r="BY39" s="44"/>
      <c r="BZ39" s="4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3"/>
      <c r="BM40" s="44"/>
      <c r="BN40" s="44"/>
      <c r="BO40" s="44"/>
      <c r="BP40" s="44"/>
      <c r="BQ40" s="44"/>
      <c r="BR40" s="44"/>
      <c r="BS40" s="44"/>
      <c r="BT40" s="44"/>
      <c r="BU40" s="44"/>
      <c r="BV40" s="44"/>
      <c r="BW40" s="44"/>
      <c r="BX40" s="44"/>
      <c r="BY40" s="44"/>
      <c r="BZ40" s="4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3"/>
      <c r="BM41" s="44"/>
      <c r="BN41" s="44"/>
      <c r="BO41" s="44"/>
      <c r="BP41" s="44"/>
      <c r="BQ41" s="44"/>
      <c r="BR41" s="44"/>
      <c r="BS41" s="44"/>
      <c r="BT41" s="44"/>
      <c r="BU41" s="44"/>
      <c r="BV41" s="44"/>
      <c r="BW41" s="44"/>
      <c r="BX41" s="44"/>
      <c r="BY41" s="44"/>
      <c r="BZ41" s="4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3"/>
      <c r="BM42" s="44"/>
      <c r="BN42" s="44"/>
      <c r="BO42" s="44"/>
      <c r="BP42" s="44"/>
      <c r="BQ42" s="44"/>
      <c r="BR42" s="44"/>
      <c r="BS42" s="44"/>
      <c r="BT42" s="44"/>
      <c r="BU42" s="44"/>
      <c r="BV42" s="44"/>
      <c r="BW42" s="44"/>
      <c r="BX42" s="44"/>
      <c r="BY42" s="44"/>
      <c r="BZ42" s="4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3"/>
      <c r="BM43" s="44"/>
      <c r="BN43" s="44"/>
      <c r="BO43" s="44"/>
      <c r="BP43" s="44"/>
      <c r="BQ43" s="44"/>
      <c r="BR43" s="44"/>
      <c r="BS43" s="44"/>
      <c r="BT43" s="44"/>
      <c r="BU43" s="44"/>
      <c r="BV43" s="44"/>
      <c r="BW43" s="44"/>
      <c r="BX43" s="44"/>
      <c r="BY43" s="44"/>
      <c r="BZ43" s="4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6"/>
      <c r="BM44" s="47"/>
      <c r="BN44" s="47"/>
      <c r="BO44" s="47"/>
      <c r="BP44" s="47"/>
      <c r="BQ44" s="47"/>
      <c r="BR44" s="47"/>
      <c r="BS44" s="47"/>
      <c r="BT44" s="47"/>
      <c r="BU44" s="47"/>
      <c r="BV44" s="47"/>
      <c r="BW44" s="47"/>
      <c r="BX44" s="47"/>
      <c r="BY44" s="47"/>
      <c r="BZ44" s="4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27</v>
      </c>
      <c r="BM45" s="53"/>
      <c r="BN45" s="53"/>
      <c r="BO45" s="53"/>
      <c r="BP45" s="53"/>
      <c r="BQ45" s="53"/>
      <c r="BR45" s="53"/>
      <c r="BS45" s="53"/>
      <c r="BT45" s="53"/>
      <c r="BU45" s="53"/>
      <c r="BV45" s="53"/>
      <c r="BW45" s="53"/>
      <c r="BX45" s="53"/>
      <c r="BY45" s="53"/>
      <c r="BZ45" s="5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119</v>
      </c>
      <c r="BM47" s="44"/>
      <c r="BN47" s="44"/>
      <c r="BO47" s="44"/>
      <c r="BP47" s="44"/>
      <c r="BQ47" s="44"/>
      <c r="BR47" s="44"/>
      <c r="BS47" s="44"/>
      <c r="BT47" s="44"/>
      <c r="BU47" s="44"/>
      <c r="BV47" s="44"/>
      <c r="BW47" s="44"/>
      <c r="BX47" s="44"/>
      <c r="BY47" s="44"/>
      <c r="BZ47" s="4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15">
      <c r="A60" s="2"/>
      <c r="B60" s="49" t="s">
        <v>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15">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29</v>
      </c>
      <c r="BM64" s="53"/>
      <c r="BN64" s="53"/>
      <c r="BO64" s="53"/>
      <c r="BP64" s="53"/>
      <c r="BQ64" s="53"/>
      <c r="BR64" s="53"/>
      <c r="BS64" s="53"/>
      <c r="BT64" s="53"/>
      <c r="BU64" s="53"/>
      <c r="BV64" s="53"/>
      <c r="BW64" s="53"/>
      <c r="BX64" s="53"/>
      <c r="BY64" s="53"/>
      <c r="BZ64" s="5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3" t="s">
        <v>120</v>
      </c>
      <c r="BM66" s="44"/>
      <c r="BN66" s="44"/>
      <c r="BO66" s="44"/>
      <c r="BP66" s="44"/>
      <c r="BQ66" s="44"/>
      <c r="BR66" s="44"/>
      <c r="BS66" s="44"/>
      <c r="BT66" s="44"/>
      <c r="BU66" s="44"/>
      <c r="BV66" s="44"/>
      <c r="BW66" s="44"/>
      <c r="BX66" s="44"/>
      <c r="BY66" s="44"/>
      <c r="BZ66" s="4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3"/>
      <c r="BM67" s="44"/>
      <c r="BN67" s="44"/>
      <c r="BO67" s="44"/>
      <c r="BP67" s="44"/>
      <c r="BQ67" s="44"/>
      <c r="BR67" s="44"/>
      <c r="BS67" s="44"/>
      <c r="BT67" s="44"/>
      <c r="BU67" s="44"/>
      <c r="BV67" s="44"/>
      <c r="BW67" s="44"/>
      <c r="BX67" s="44"/>
      <c r="BY67" s="44"/>
      <c r="BZ67" s="4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3"/>
      <c r="BM68" s="44"/>
      <c r="BN68" s="44"/>
      <c r="BO68" s="44"/>
      <c r="BP68" s="44"/>
      <c r="BQ68" s="44"/>
      <c r="BR68" s="44"/>
      <c r="BS68" s="44"/>
      <c r="BT68" s="44"/>
      <c r="BU68" s="44"/>
      <c r="BV68" s="44"/>
      <c r="BW68" s="44"/>
      <c r="BX68" s="44"/>
      <c r="BY68" s="44"/>
      <c r="BZ68" s="4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3"/>
      <c r="BM69" s="44"/>
      <c r="BN69" s="44"/>
      <c r="BO69" s="44"/>
      <c r="BP69" s="44"/>
      <c r="BQ69" s="44"/>
      <c r="BR69" s="44"/>
      <c r="BS69" s="44"/>
      <c r="BT69" s="44"/>
      <c r="BU69" s="44"/>
      <c r="BV69" s="44"/>
      <c r="BW69" s="44"/>
      <c r="BX69" s="44"/>
      <c r="BY69" s="44"/>
      <c r="BZ69" s="4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3"/>
      <c r="BM70" s="44"/>
      <c r="BN70" s="44"/>
      <c r="BO70" s="44"/>
      <c r="BP70" s="44"/>
      <c r="BQ70" s="44"/>
      <c r="BR70" s="44"/>
      <c r="BS70" s="44"/>
      <c r="BT70" s="44"/>
      <c r="BU70" s="44"/>
      <c r="BV70" s="44"/>
      <c r="BW70" s="44"/>
      <c r="BX70" s="44"/>
      <c r="BY70" s="44"/>
      <c r="BZ70" s="4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3"/>
      <c r="BM71" s="44"/>
      <c r="BN71" s="44"/>
      <c r="BO71" s="44"/>
      <c r="BP71" s="44"/>
      <c r="BQ71" s="44"/>
      <c r="BR71" s="44"/>
      <c r="BS71" s="44"/>
      <c r="BT71" s="44"/>
      <c r="BU71" s="44"/>
      <c r="BV71" s="44"/>
      <c r="BW71" s="44"/>
      <c r="BX71" s="44"/>
      <c r="BY71" s="44"/>
      <c r="BZ71" s="4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3"/>
      <c r="BM72" s="44"/>
      <c r="BN72" s="44"/>
      <c r="BO72" s="44"/>
      <c r="BP72" s="44"/>
      <c r="BQ72" s="44"/>
      <c r="BR72" s="44"/>
      <c r="BS72" s="44"/>
      <c r="BT72" s="44"/>
      <c r="BU72" s="44"/>
      <c r="BV72" s="44"/>
      <c r="BW72" s="44"/>
      <c r="BX72" s="44"/>
      <c r="BY72" s="44"/>
      <c r="BZ72" s="4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3"/>
      <c r="BM73" s="44"/>
      <c r="BN73" s="44"/>
      <c r="BO73" s="44"/>
      <c r="BP73" s="44"/>
      <c r="BQ73" s="44"/>
      <c r="BR73" s="44"/>
      <c r="BS73" s="44"/>
      <c r="BT73" s="44"/>
      <c r="BU73" s="44"/>
      <c r="BV73" s="44"/>
      <c r="BW73" s="44"/>
      <c r="BX73" s="44"/>
      <c r="BY73" s="44"/>
      <c r="BZ73" s="4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3"/>
      <c r="BM74" s="44"/>
      <c r="BN74" s="44"/>
      <c r="BO74" s="44"/>
      <c r="BP74" s="44"/>
      <c r="BQ74" s="44"/>
      <c r="BR74" s="44"/>
      <c r="BS74" s="44"/>
      <c r="BT74" s="44"/>
      <c r="BU74" s="44"/>
      <c r="BV74" s="44"/>
      <c r="BW74" s="44"/>
      <c r="BX74" s="44"/>
      <c r="BY74" s="44"/>
      <c r="BZ74" s="4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3"/>
      <c r="BM75" s="44"/>
      <c r="BN75" s="44"/>
      <c r="BO75" s="44"/>
      <c r="BP75" s="44"/>
      <c r="BQ75" s="44"/>
      <c r="BR75" s="44"/>
      <c r="BS75" s="44"/>
      <c r="BT75" s="44"/>
      <c r="BU75" s="44"/>
      <c r="BV75" s="44"/>
      <c r="BW75" s="44"/>
      <c r="BX75" s="44"/>
      <c r="BY75" s="44"/>
      <c r="BZ75" s="4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3"/>
      <c r="BM76" s="44"/>
      <c r="BN76" s="44"/>
      <c r="BO76" s="44"/>
      <c r="BP76" s="44"/>
      <c r="BQ76" s="44"/>
      <c r="BR76" s="44"/>
      <c r="BS76" s="44"/>
      <c r="BT76" s="44"/>
      <c r="BU76" s="44"/>
      <c r="BV76" s="44"/>
      <c r="BW76" s="44"/>
      <c r="BX76" s="44"/>
      <c r="BY76" s="44"/>
      <c r="BZ76" s="4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3"/>
      <c r="BM77" s="44"/>
      <c r="BN77" s="44"/>
      <c r="BO77" s="44"/>
      <c r="BP77" s="44"/>
      <c r="BQ77" s="44"/>
      <c r="BR77" s="44"/>
      <c r="BS77" s="44"/>
      <c r="BT77" s="44"/>
      <c r="BU77" s="44"/>
      <c r="BV77" s="44"/>
      <c r="BW77" s="44"/>
      <c r="BX77" s="44"/>
      <c r="BY77" s="44"/>
      <c r="BZ77" s="4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3"/>
      <c r="BM78" s="44"/>
      <c r="BN78" s="44"/>
      <c r="BO78" s="44"/>
      <c r="BP78" s="44"/>
      <c r="BQ78" s="44"/>
      <c r="BR78" s="44"/>
      <c r="BS78" s="44"/>
      <c r="BT78" s="44"/>
      <c r="BU78" s="44"/>
      <c r="BV78" s="44"/>
      <c r="BW78" s="44"/>
      <c r="BX78" s="44"/>
      <c r="BY78" s="44"/>
      <c r="BZ78" s="4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3"/>
      <c r="BM79" s="44"/>
      <c r="BN79" s="44"/>
      <c r="BO79" s="44"/>
      <c r="BP79" s="44"/>
      <c r="BQ79" s="44"/>
      <c r="BR79" s="44"/>
      <c r="BS79" s="44"/>
      <c r="BT79" s="44"/>
      <c r="BU79" s="44"/>
      <c r="BV79" s="44"/>
      <c r="BW79" s="44"/>
      <c r="BX79" s="44"/>
      <c r="BY79" s="44"/>
      <c r="BZ79" s="4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3"/>
      <c r="BM80" s="44"/>
      <c r="BN80" s="44"/>
      <c r="BO80" s="44"/>
      <c r="BP80" s="44"/>
      <c r="BQ80" s="44"/>
      <c r="BR80" s="44"/>
      <c r="BS80" s="44"/>
      <c r="BT80" s="44"/>
      <c r="BU80" s="44"/>
      <c r="BV80" s="44"/>
      <c r="BW80" s="44"/>
      <c r="BX80" s="44"/>
      <c r="BY80" s="44"/>
      <c r="BZ80" s="4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3"/>
      <c r="BM81" s="44"/>
      <c r="BN81" s="44"/>
      <c r="BO81" s="44"/>
      <c r="BP81" s="44"/>
      <c r="BQ81" s="44"/>
      <c r="BR81" s="44"/>
      <c r="BS81" s="44"/>
      <c r="BT81" s="44"/>
      <c r="BU81" s="44"/>
      <c r="BV81" s="44"/>
      <c r="BW81" s="44"/>
      <c r="BX81" s="44"/>
      <c r="BY81" s="44"/>
      <c r="BZ81" s="4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6"/>
      <c r="BM82" s="47"/>
      <c r="BN82" s="47"/>
      <c r="BO82" s="47"/>
      <c r="BP82" s="47"/>
      <c r="BQ82" s="47"/>
      <c r="BR82" s="47"/>
      <c r="BS82" s="47"/>
      <c r="BT82" s="47"/>
      <c r="BU82" s="47"/>
      <c r="BV82" s="47"/>
      <c r="BW82" s="47"/>
      <c r="BX82" s="47"/>
      <c r="BY82" s="47"/>
      <c r="BZ82" s="48"/>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【1,260.21】</v>
      </c>
      <c r="I86" s="26" t="str">
        <f>データ!CA6</f>
        <v>【75.29】</v>
      </c>
      <c r="J86" s="26" t="str">
        <f>データ!CL6</f>
        <v>【215.41】</v>
      </c>
      <c r="K86" s="26" t="str">
        <f>データ!CW6</f>
        <v>【42.90】</v>
      </c>
      <c r="L86" s="26" t="str">
        <f>データ!DH6</f>
        <v>【84.75】</v>
      </c>
      <c r="M86" s="26" t="s">
        <v>44</v>
      </c>
      <c r="N86" s="26" t="s">
        <v>44</v>
      </c>
      <c r="O86" s="26" t="str">
        <f>データ!EO6</f>
        <v>【0.30】</v>
      </c>
    </row>
  </sheetData>
  <sheetProtection algorithmName="SHA-512" hashValue="Rm45A7m/UaVdfrym4T9gJbK+2nUvdSxQ3V1zdi32CeVD1T2JPC82T51f2S3Fm1rTSG+RKOhsALLglJ9on4vfjA==" saltValue="dFJUJpJoPdslDwypsXPFlg=="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77" t="s">
        <v>54</v>
      </c>
      <c r="I3" s="78"/>
      <c r="J3" s="78"/>
      <c r="K3" s="78"/>
      <c r="L3" s="78"/>
      <c r="M3" s="78"/>
      <c r="N3" s="78"/>
      <c r="O3" s="78"/>
      <c r="P3" s="78"/>
      <c r="Q3" s="78"/>
      <c r="R3" s="78"/>
      <c r="S3" s="78"/>
      <c r="T3" s="78"/>
      <c r="U3" s="78"/>
      <c r="V3" s="78"/>
      <c r="W3" s="78"/>
      <c r="X3" s="79"/>
      <c r="Y3" s="83" t="s">
        <v>55</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56</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57</v>
      </c>
      <c r="B4" s="30"/>
      <c r="C4" s="30"/>
      <c r="D4" s="30"/>
      <c r="E4" s="30"/>
      <c r="F4" s="30"/>
      <c r="G4" s="30"/>
      <c r="H4" s="80"/>
      <c r="I4" s="81"/>
      <c r="J4" s="81"/>
      <c r="K4" s="81"/>
      <c r="L4" s="81"/>
      <c r="M4" s="81"/>
      <c r="N4" s="81"/>
      <c r="O4" s="81"/>
      <c r="P4" s="81"/>
      <c r="Q4" s="81"/>
      <c r="R4" s="81"/>
      <c r="S4" s="81"/>
      <c r="T4" s="81"/>
      <c r="U4" s="81"/>
      <c r="V4" s="81"/>
      <c r="W4" s="81"/>
      <c r="X4" s="82"/>
      <c r="Y4" s="76" t="s">
        <v>58</v>
      </c>
      <c r="Z4" s="76"/>
      <c r="AA4" s="76"/>
      <c r="AB4" s="76"/>
      <c r="AC4" s="76"/>
      <c r="AD4" s="76"/>
      <c r="AE4" s="76"/>
      <c r="AF4" s="76"/>
      <c r="AG4" s="76"/>
      <c r="AH4" s="76"/>
      <c r="AI4" s="76"/>
      <c r="AJ4" s="76" t="s">
        <v>59</v>
      </c>
      <c r="AK4" s="76"/>
      <c r="AL4" s="76"/>
      <c r="AM4" s="76"/>
      <c r="AN4" s="76"/>
      <c r="AO4" s="76"/>
      <c r="AP4" s="76"/>
      <c r="AQ4" s="76"/>
      <c r="AR4" s="76"/>
      <c r="AS4" s="76"/>
      <c r="AT4" s="76"/>
      <c r="AU4" s="76" t="s">
        <v>60</v>
      </c>
      <c r="AV4" s="76"/>
      <c r="AW4" s="76"/>
      <c r="AX4" s="76"/>
      <c r="AY4" s="76"/>
      <c r="AZ4" s="76"/>
      <c r="BA4" s="76"/>
      <c r="BB4" s="76"/>
      <c r="BC4" s="76"/>
      <c r="BD4" s="76"/>
      <c r="BE4" s="76"/>
      <c r="BF4" s="76" t="s">
        <v>61</v>
      </c>
      <c r="BG4" s="76"/>
      <c r="BH4" s="76"/>
      <c r="BI4" s="76"/>
      <c r="BJ4" s="76"/>
      <c r="BK4" s="76"/>
      <c r="BL4" s="76"/>
      <c r="BM4" s="76"/>
      <c r="BN4" s="76"/>
      <c r="BO4" s="76"/>
      <c r="BP4" s="76"/>
      <c r="BQ4" s="76" t="s">
        <v>62</v>
      </c>
      <c r="BR4" s="76"/>
      <c r="BS4" s="76"/>
      <c r="BT4" s="76"/>
      <c r="BU4" s="76"/>
      <c r="BV4" s="76"/>
      <c r="BW4" s="76"/>
      <c r="BX4" s="76"/>
      <c r="BY4" s="76"/>
      <c r="BZ4" s="76"/>
      <c r="CA4" s="76"/>
      <c r="CB4" s="76" t="s">
        <v>63</v>
      </c>
      <c r="CC4" s="76"/>
      <c r="CD4" s="76"/>
      <c r="CE4" s="76"/>
      <c r="CF4" s="76"/>
      <c r="CG4" s="76"/>
      <c r="CH4" s="76"/>
      <c r="CI4" s="76"/>
      <c r="CJ4" s="76"/>
      <c r="CK4" s="76"/>
      <c r="CL4" s="76"/>
      <c r="CM4" s="76" t="s">
        <v>64</v>
      </c>
      <c r="CN4" s="76"/>
      <c r="CO4" s="76"/>
      <c r="CP4" s="76"/>
      <c r="CQ4" s="76"/>
      <c r="CR4" s="76"/>
      <c r="CS4" s="76"/>
      <c r="CT4" s="76"/>
      <c r="CU4" s="76"/>
      <c r="CV4" s="76"/>
      <c r="CW4" s="76"/>
      <c r="CX4" s="76" t="s">
        <v>65</v>
      </c>
      <c r="CY4" s="76"/>
      <c r="CZ4" s="76"/>
      <c r="DA4" s="76"/>
      <c r="DB4" s="76"/>
      <c r="DC4" s="76"/>
      <c r="DD4" s="76"/>
      <c r="DE4" s="76"/>
      <c r="DF4" s="76"/>
      <c r="DG4" s="76"/>
      <c r="DH4" s="76"/>
      <c r="DI4" s="76" t="s">
        <v>66</v>
      </c>
      <c r="DJ4" s="76"/>
      <c r="DK4" s="76"/>
      <c r="DL4" s="76"/>
      <c r="DM4" s="76"/>
      <c r="DN4" s="76"/>
      <c r="DO4" s="76"/>
      <c r="DP4" s="76"/>
      <c r="DQ4" s="76"/>
      <c r="DR4" s="76"/>
      <c r="DS4" s="76"/>
      <c r="DT4" s="76" t="s">
        <v>67</v>
      </c>
      <c r="DU4" s="76"/>
      <c r="DV4" s="76"/>
      <c r="DW4" s="76"/>
      <c r="DX4" s="76"/>
      <c r="DY4" s="76"/>
      <c r="DZ4" s="76"/>
      <c r="EA4" s="76"/>
      <c r="EB4" s="76"/>
      <c r="EC4" s="76"/>
      <c r="ED4" s="76"/>
      <c r="EE4" s="76" t="s">
        <v>68</v>
      </c>
      <c r="EF4" s="76"/>
      <c r="EG4" s="76"/>
      <c r="EH4" s="76"/>
      <c r="EI4" s="76"/>
      <c r="EJ4" s="76"/>
      <c r="EK4" s="76"/>
      <c r="EL4" s="76"/>
      <c r="EM4" s="76"/>
      <c r="EN4" s="76"/>
      <c r="EO4" s="76"/>
    </row>
    <row r="5" spans="1:145" x14ac:dyDescent="0.15">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15">
      <c r="A6" s="28" t="s">
        <v>97</v>
      </c>
      <c r="B6" s="33">
        <f>B7</f>
        <v>2020</v>
      </c>
      <c r="C6" s="33">
        <f t="shared" ref="C6:X6" si="3">C7</f>
        <v>74225</v>
      </c>
      <c r="D6" s="33">
        <f t="shared" si="3"/>
        <v>47</v>
      </c>
      <c r="E6" s="33">
        <f t="shared" si="3"/>
        <v>17</v>
      </c>
      <c r="F6" s="33">
        <f t="shared" si="3"/>
        <v>4</v>
      </c>
      <c r="G6" s="33">
        <f t="shared" si="3"/>
        <v>0</v>
      </c>
      <c r="H6" s="33" t="str">
        <f t="shared" si="3"/>
        <v>福島県　湯川村</v>
      </c>
      <c r="I6" s="33" t="str">
        <f t="shared" si="3"/>
        <v>法非適用</v>
      </c>
      <c r="J6" s="33" t="str">
        <f t="shared" si="3"/>
        <v>下水道事業</v>
      </c>
      <c r="K6" s="33" t="str">
        <f t="shared" si="3"/>
        <v>特定環境保全公共下水道</v>
      </c>
      <c r="L6" s="33" t="str">
        <f t="shared" si="3"/>
        <v>D2</v>
      </c>
      <c r="M6" s="33" t="str">
        <f t="shared" si="3"/>
        <v>非設置</v>
      </c>
      <c r="N6" s="34" t="str">
        <f t="shared" si="3"/>
        <v>-</v>
      </c>
      <c r="O6" s="34" t="str">
        <f t="shared" si="3"/>
        <v>該当数値なし</v>
      </c>
      <c r="P6" s="34">
        <f t="shared" si="3"/>
        <v>61.02</v>
      </c>
      <c r="Q6" s="34">
        <f t="shared" si="3"/>
        <v>88.56</v>
      </c>
      <c r="R6" s="34">
        <f t="shared" si="3"/>
        <v>3960</v>
      </c>
      <c r="S6" s="34">
        <f t="shared" si="3"/>
        <v>3202</v>
      </c>
      <c r="T6" s="34">
        <f t="shared" si="3"/>
        <v>16.37</v>
      </c>
      <c r="U6" s="34">
        <f t="shared" si="3"/>
        <v>195.6</v>
      </c>
      <c r="V6" s="34">
        <f t="shared" si="3"/>
        <v>1935</v>
      </c>
      <c r="W6" s="34">
        <f t="shared" si="3"/>
        <v>0.88</v>
      </c>
      <c r="X6" s="34">
        <f t="shared" si="3"/>
        <v>2198.86</v>
      </c>
      <c r="Y6" s="35">
        <f>IF(Y7="",NA(),Y7)</f>
        <v>47.49</v>
      </c>
      <c r="Z6" s="35">
        <f t="shared" ref="Z6:AH6" si="4">IF(Z7="",NA(),Z7)</f>
        <v>50.15</v>
      </c>
      <c r="AA6" s="35">
        <f t="shared" si="4"/>
        <v>45.63</v>
      </c>
      <c r="AB6" s="35">
        <f t="shared" si="4"/>
        <v>43.25</v>
      </c>
      <c r="AC6" s="35">
        <f t="shared" si="4"/>
        <v>57.77</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1325.12</v>
      </c>
      <c r="BG6" s="34">
        <f t="shared" ref="BG6:BO6" si="7">IF(BG7="",NA(),BG7)</f>
        <v>0</v>
      </c>
      <c r="BH6" s="34">
        <f t="shared" si="7"/>
        <v>0</v>
      </c>
      <c r="BI6" s="34">
        <f t="shared" si="7"/>
        <v>0</v>
      </c>
      <c r="BJ6" s="34">
        <f t="shared" si="7"/>
        <v>0</v>
      </c>
      <c r="BK6" s="35">
        <f t="shared" si="7"/>
        <v>1592.72</v>
      </c>
      <c r="BL6" s="35">
        <f t="shared" si="7"/>
        <v>1223.96</v>
      </c>
      <c r="BM6" s="35">
        <f t="shared" si="7"/>
        <v>1194.1500000000001</v>
      </c>
      <c r="BN6" s="35">
        <f t="shared" si="7"/>
        <v>1206.79</v>
      </c>
      <c r="BO6" s="35">
        <f t="shared" si="7"/>
        <v>1258.43</v>
      </c>
      <c r="BP6" s="34" t="str">
        <f>IF(BP7="","",IF(BP7="-","【-】","【"&amp;SUBSTITUTE(TEXT(BP7,"#,##0.00"),"-","△")&amp;"】"))</f>
        <v>【1,260.21】</v>
      </c>
      <c r="BQ6" s="35">
        <f>IF(BQ7="",NA(),BQ7)</f>
        <v>41.3</v>
      </c>
      <c r="BR6" s="35">
        <f t="shared" ref="BR6:BZ6" si="8">IF(BR7="",NA(),BR7)</f>
        <v>70.97</v>
      </c>
      <c r="BS6" s="35">
        <f t="shared" si="8"/>
        <v>81.180000000000007</v>
      </c>
      <c r="BT6" s="35">
        <f t="shared" si="8"/>
        <v>78.349999999999994</v>
      </c>
      <c r="BU6" s="35">
        <f t="shared" si="8"/>
        <v>76.47</v>
      </c>
      <c r="BV6" s="35">
        <f t="shared" si="8"/>
        <v>53.7</v>
      </c>
      <c r="BW6" s="35">
        <f t="shared" si="8"/>
        <v>61.54</v>
      </c>
      <c r="BX6" s="35">
        <f t="shared" si="8"/>
        <v>72.260000000000005</v>
      </c>
      <c r="BY6" s="35">
        <f t="shared" si="8"/>
        <v>71.84</v>
      </c>
      <c r="BZ6" s="35">
        <f t="shared" si="8"/>
        <v>73.36</v>
      </c>
      <c r="CA6" s="34" t="str">
        <f>IF(CA7="","",IF(CA7="-","【-】","【"&amp;SUBSTITUTE(TEXT(CA7,"#,##0.00"),"-","△")&amp;"】"))</f>
        <v>【75.29】</v>
      </c>
      <c r="CB6" s="35">
        <f>IF(CB7="",NA(),CB7)</f>
        <v>522.76</v>
      </c>
      <c r="CC6" s="35">
        <f t="shared" ref="CC6:CK6" si="9">IF(CC7="",NA(),CC7)</f>
        <v>311.14</v>
      </c>
      <c r="CD6" s="35">
        <f t="shared" si="9"/>
        <v>267.18</v>
      </c>
      <c r="CE6" s="35">
        <f t="shared" si="9"/>
        <v>273.04000000000002</v>
      </c>
      <c r="CF6" s="35">
        <f t="shared" si="9"/>
        <v>291.2</v>
      </c>
      <c r="CG6" s="35">
        <f t="shared" si="9"/>
        <v>300.35000000000002</v>
      </c>
      <c r="CH6" s="35">
        <f t="shared" si="9"/>
        <v>267.86</v>
      </c>
      <c r="CI6" s="35">
        <f t="shared" si="9"/>
        <v>230.02</v>
      </c>
      <c r="CJ6" s="35">
        <f t="shared" si="9"/>
        <v>228.47</v>
      </c>
      <c r="CK6" s="35">
        <f t="shared" si="9"/>
        <v>224.88</v>
      </c>
      <c r="CL6" s="34" t="str">
        <f>IF(CL7="","",IF(CL7="-","【-】","【"&amp;SUBSTITUTE(TEXT(CL7,"#,##0.00"),"-","△")&amp;"】"))</f>
        <v>【215.41】</v>
      </c>
      <c r="CM6" s="35">
        <f>IF(CM7="",NA(),CM7)</f>
        <v>34</v>
      </c>
      <c r="CN6" s="35">
        <f t="shared" ref="CN6:CV6" si="10">IF(CN7="",NA(),CN7)</f>
        <v>36.1</v>
      </c>
      <c r="CO6" s="35">
        <f t="shared" si="10"/>
        <v>33.299999999999997</v>
      </c>
      <c r="CP6" s="35">
        <f t="shared" si="10"/>
        <v>33.799999999999997</v>
      </c>
      <c r="CQ6" s="35">
        <f t="shared" si="10"/>
        <v>35.299999999999997</v>
      </c>
      <c r="CR6" s="35">
        <f t="shared" si="10"/>
        <v>37.72</v>
      </c>
      <c r="CS6" s="35">
        <f t="shared" si="10"/>
        <v>37.08</v>
      </c>
      <c r="CT6" s="35">
        <f t="shared" si="10"/>
        <v>42.56</v>
      </c>
      <c r="CU6" s="35">
        <f t="shared" si="10"/>
        <v>42.47</v>
      </c>
      <c r="CV6" s="35">
        <f t="shared" si="10"/>
        <v>42.4</v>
      </c>
      <c r="CW6" s="34" t="str">
        <f>IF(CW7="","",IF(CW7="-","【-】","【"&amp;SUBSTITUTE(TEXT(CW7,"#,##0.00"),"-","△")&amp;"】"))</f>
        <v>【42.90】</v>
      </c>
      <c r="CX6" s="35">
        <f>IF(CX7="",NA(),CX7)</f>
        <v>63.03</v>
      </c>
      <c r="CY6" s="35">
        <f t="shared" ref="CY6:DG6" si="11">IF(CY7="",NA(),CY7)</f>
        <v>63.41</v>
      </c>
      <c r="CZ6" s="35">
        <f t="shared" si="11"/>
        <v>62.76</v>
      </c>
      <c r="DA6" s="35">
        <f t="shared" si="11"/>
        <v>86.24</v>
      </c>
      <c r="DB6" s="35">
        <f t="shared" si="11"/>
        <v>86.67</v>
      </c>
      <c r="DC6" s="35">
        <f t="shared" si="11"/>
        <v>68.459999999999994</v>
      </c>
      <c r="DD6" s="35">
        <f t="shared" si="11"/>
        <v>67.22</v>
      </c>
      <c r="DE6" s="35">
        <f t="shared" si="11"/>
        <v>83.32</v>
      </c>
      <c r="DF6" s="35">
        <f t="shared" si="11"/>
        <v>83.75</v>
      </c>
      <c r="DG6" s="35">
        <f t="shared" si="11"/>
        <v>84.19</v>
      </c>
      <c r="DH6" s="34" t="str">
        <f>IF(DH7="","",IF(DH7="-","【-】","【"&amp;SUBSTITUTE(TEXT(DH7,"#,##0.00"),"-","△")&amp;"】"))</f>
        <v>【84.75】</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5">
        <f t="shared" si="14"/>
        <v>17.86</v>
      </c>
      <c r="EH6" s="34">
        <f t="shared" si="14"/>
        <v>0</v>
      </c>
      <c r="EI6" s="34">
        <f t="shared" si="14"/>
        <v>0</v>
      </c>
      <c r="EJ6" s="35">
        <f t="shared" si="14"/>
        <v>0.13</v>
      </c>
      <c r="EK6" s="35">
        <f t="shared" si="14"/>
        <v>0.13</v>
      </c>
      <c r="EL6" s="35">
        <f t="shared" si="14"/>
        <v>0.13</v>
      </c>
      <c r="EM6" s="35">
        <f t="shared" si="14"/>
        <v>0.36</v>
      </c>
      <c r="EN6" s="35">
        <f t="shared" si="14"/>
        <v>0.39</v>
      </c>
      <c r="EO6" s="34" t="str">
        <f>IF(EO7="","",IF(EO7="-","【-】","【"&amp;SUBSTITUTE(TEXT(EO7,"#,##0.00"),"-","△")&amp;"】"))</f>
        <v>【0.30】</v>
      </c>
    </row>
    <row r="7" spans="1:145" s="36" customFormat="1" x14ac:dyDescent="0.15">
      <c r="A7" s="28"/>
      <c r="B7" s="37">
        <v>2020</v>
      </c>
      <c r="C7" s="37">
        <v>74225</v>
      </c>
      <c r="D7" s="37">
        <v>47</v>
      </c>
      <c r="E7" s="37">
        <v>17</v>
      </c>
      <c r="F7" s="37">
        <v>4</v>
      </c>
      <c r="G7" s="37">
        <v>0</v>
      </c>
      <c r="H7" s="37" t="s">
        <v>98</v>
      </c>
      <c r="I7" s="37" t="s">
        <v>99</v>
      </c>
      <c r="J7" s="37" t="s">
        <v>100</v>
      </c>
      <c r="K7" s="37" t="s">
        <v>101</v>
      </c>
      <c r="L7" s="37" t="s">
        <v>102</v>
      </c>
      <c r="M7" s="37" t="s">
        <v>103</v>
      </c>
      <c r="N7" s="38" t="s">
        <v>104</v>
      </c>
      <c r="O7" s="38" t="s">
        <v>105</v>
      </c>
      <c r="P7" s="38">
        <v>61.02</v>
      </c>
      <c r="Q7" s="38">
        <v>88.56</v>
      </c>
      <c r="R7" s="38">
        <v>3960</v>
      </c>
      <c r="S7" s="38">
        <v>3202</v>
      </c>
      <c r="T7" s="38">
        <v>16.37</v>
      </c>
      <c r="U7" s="38">
        <v>195.6</v>
      </c>
      <c r="V7" s="38">
        <v>1935</v>
      </c>
      <c r="W7" s="38">
        <v>0.88</v>
      </c>
      <c r="X7" s="38">
        <v>2198.86</v>
      </c>
      <c r="Y7" s="38">
        <v>47.49</v>
      </c>
      <c r="Z7" s="38">
        <v>50.15</v>
      </c>
      <c r="AA7" s="38">
        <v>45.63</v>
      </c>
      <c r="AB7" s="38">
        <v>43.25</v>
      </c>
      <c r="AC7" s="38">
        <v>57.77</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1325.12</v>
      </c>
      <c r="BG7" s="38">
        <v>0</v>
      </c>
      <c r="BH7" s="38">
        <v>0</v>
      </c>
      <c r="BI7" s="38">
        <v>0</v>
      </c>
      <c r="BJ7" s="38">
        <v>0</v>
      </c>
      <c r="BK7" s="38">
        <v>1592.72</v>
      </c>
      <c r="BL7" s="38">
        <v>1223.96</v>
      </c>
      <c r="BM7" s="38">
        <v>1194.1500000000001</v>
      </c>
      <c r="BN7" s="38">
        <v>1206.79</v>
      </c>
      <c r="BO7" s="38">
        <v>1258.43</v>
      </c>
      <c r="BP7" s="38">
        <v>1260.21</v>
      </c>
      <c r="BQ7" s="38">
        <v>41.3</v>
      </c>
      <c r="BR7" s="38">
        <v>70.97</v>
      </c>
      <c r="BS7" s="38">
        <v>81.180000000000007</v>
      </c>
      <c r="BT7" s="38">
        <v>78.349999999999994</v>
      </c>
      <c r="BU7" s="38">
        <v>76.47</v>
      </c>
      <c r="BV7" s="38">
        <v>53.7</v>
      </c>
      <c r="BW7" s="38">
        <v>61.54</v>
      </c>
      <c r="BX7" s="38">
        <v>72.260000000000005</v>
      </c>
      <c r="BY7" s="38">
        <v>71.84</v>
      </c>
      <c r="BZ7" s="38">
        <v>73.36</v>
      </c>
      <c r="CA7" s="38">
        <v>75.290000000000006</v>
      </c>
      <c r="CB7" s="38">
        <v>522.76</v>
      </c>
      <c r="CC7" s="38">
        <v>311.14</v>
      </c>
      <c r="CD7" s="38">
        <v>267.18</v>
      </c>
      <c r="CE7" s="38">
        <v>273.04000000000002</v>
      </c>
      <c r="CF7" s="38">
        <v>291.2</v>
      </c>
      <c r="CG7" s="38">
        <v>300.35000000000002</v>
      </c>
      <c r="CH7" s="38">
        <v>267.86</v>
      </c>
      <c r="CI7" s="38">
        <v>230.02</v>
      </c>
      <c r="CJ7" s="38">
        <v>228.47</v>
      </c>
      <c r="CK7" s="38">
        <v>224.88</v>
      </c>
      <c r="CL7" s="38">
        <v>215.41</v>
      </c>
      <c r="CM7" s="38">
        <v>34</v>
      </c>
      <c r="CN7" s="38">
        <v>36.1</v>
      </c>
      <c r="CO7" s="38">
        <v>33.299999999999997</v>
      </c>
      <c r="CP7" s="38">
        <v>33.799999999999997</v>
      </c>
      <c r="CQ7" s="38">
        <v>35.299999999999997</v>
      </c>
      <c r="CR7" s="38">
        <v>37.72</v>
      </c>
      <c r="CS7" s="38">
        <v>37.08</v>
      </c>
      <c r="CT7" s="38">
        <v>42.56</v>
      </c>
      <c r="CU7" s="38">
        <v>42.47</v>
      </c>
      <c r="CV7" s="38">
        <v>42.4</v>
      </c>
      <c r="CW7" s="38">
        <v>42.9</v>
      </c>
      <c r="CX7" s="38">
        <v>63.03</v>
      </c>
      <c r="CY7" s="38">
        <v>63.41</v>
      </c>
      <c r="CZ7" s="38">
        <v>62.76</v>
      </c>
      <c r="DA7" s="38">
        <v>86.24</v>
      </c>
      <c r="DB7" s="38">
        <v>86.67</v>
      </c>
      <c r="DC7" s="38">
        <v>68.459999999999994</v>
      </c>
      <c r="DD7" s="38">
        <v>67.22</v>
      </c>
      <c r="DE7" s="38">
        <v>83.32</v>
      </c>
      <c r="DF7" s="38">
        <v>83.75</v>
      </c>
      <c r="DG7" s="38">
        <v>84.19</v>
      </c>
      <c r="DH7" s="38">
        <v>84.75</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17.86</v>
      </c>
      <c r="EH7" s="38">
        <v>0</v>
      </c>
      <c r="EI7" s="38">
        <v>0</v>
      </c>
      <c r="EJ7" s="38">
        <v>0.13</v>
      </c>
      <c r="EK7" s="38">
        <v>0.13</v>
      </c>
      <c r="EL7" s="38">
        <v>0.13</v>
      </c>
      <c r="EM7" s="38">
        <v>0.36</v>
      </c>
      <c r="EN7" s="38">
        <v>0.39</v>
      </c>
      <c r="EO7" s="38">
        <v>0.3</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 t="shared" ref="B10:D10" si="15">DATEVALUE($B7+12-B11&amp;"/1/"&amp;B12)</f>
        <v>46753</v>
      </c>
      <c r="C10" s="41">
        <f t="shared" si="15"/>
        <v>47119</v>
      </c>
      <c r="D10" s="41">
        <f t="shared" si="15"/>
        <v>47484</v>
      </c>
      <c r="E10" s="42">
        <f>DATEVALUE($B7+12-E11&amp;"/1/"&amp;E12)</f>
        <v>47849</v>
      </c>
      <c r="F10" s="42">
        <f>DATEVALUE($B7+12-F11&amp;"/1/"&amp;F12)</f>
        <v>48215</v>
      </c>
    </row>
    <row r="11" spans="1:145" x14ac:dyDescent="0.15">
      <c r="B11">
        <v>4</v>
      </c>
      <c r="C11">
        <v>3</v>
      </c>
      <c r="D11">
        <v>2</v>
      </c>
      <c r="E11">
        <v>1</v>
      </c>
      <c r="F11">
        <v>0</v>
      </c>
      <c r="G11" t="s">
        <v>111</v>
      </c>
    </row>
    <row r="12" spans="1:145" x14ac:dyDescent="0.15">
      <c r="B12">
        <v>1</v>
      </c>
      <c r="C12">
        <v>1</v>
      </c>
      <c r="D12">
        <v>1</v>
      </c>
      <c r="E12">
        <v>1</v>
      </c>
      <c r="F12">
        <v>2</v>
      </c>
      <c r="G12" t="s">
        <v>112</v>
      </c>
    </row>
    <row r="13" spans="1:145" x14ac:dyDescent="0.15">
      <c r="B13" t="s">
        <v>113</v>
      </c>
      <c r="C13" t="s">
        <v>114</v>
      </c>
      <c r="D13" t="s">
        <v>114</v>
      </c>
      <c r="E13" t="s">
        <v>115</v>
      </c>
      <c r="F13" t="s">
        <v>116</v>
      </c>
      <c r="G13" t="s">
        <v>117</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小野智史</cp:lastModifiedBy>
  <dcterms:created xsi:type="dcterms:W3CDTF">2021-12-03T07:49:59Z</dcterms:created>
  <dcterms:modified xsi:type="dcterms:W3CDTF">2022-01-26T01:07:33Z</dcterms:modified>
  <cp:category/>
</cp:coreProperties>
</file>