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Rnrm2LYd+W7zg0Byf7+clbYvG184QxurJgDEsV3WkesHgoOUenAjm3gMuN3Qhhoh1HgQRFDOHClFNCc9QV2Gg==" workbookSaltValue="VwOyCabgvc/4BgAnkqcKr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<sst xmlns="http://schemas.openxmlformats.org/spreadsheetml/2006/main" xmlns:r="http://schemas.openxmlformats.org/officeDocument/2006/relationships" count="116" uniqueCount="116">
  <si>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1④</t>
  </si>
  <si>
    <t>2. 老朽化の状況について</t>
  </si>
  <si>
    <t>経営比較分析表（令和2年度決算）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</si>
  <si>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</si>
  <si>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</si>
  <si>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</si>
  <si>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</si>
  <si>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</si>
  <si>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</si>
  <si>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</si>
  <si>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</si>
  <si>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</si>
  <si>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</si>
  <si>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</si>
  <si>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</si>
  <si>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</si>
  <si>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</si>
  <si>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</si>
  <si>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</si>
  <si>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</si>
  <si>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</si>
  <si>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</si>
  <si>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</si>
  <si>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</si>
  <si>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</si>
  <si>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</si>
  <si>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</si>
  <si>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</si>
  <si>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</si>
  <si>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</si>
  <si>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</si>
  <si>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</si>
  <si>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</si>
  <si>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</si>
  <si>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</si>
  <si>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</si>
  <si>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</si>
  <si>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</si>
  <si>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</si>
  <si>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令和2年度全国平均</t>
    <rPh sb="0" eb="2">
      <t>レイワ</t>
    </rPh>
    <rPh sb="3" eb="5">
      <t>ネンド</t>
    </rPh>
    <phoneticPr fontId="1"/>
  </si>
  <si>
    <t>分析欄</t>
    <rPh sb="0" eb="2">
      <t>ブンセキ</t>
    </rPh>
    <rPh sb="2" eb="3">
      <t>ラン</t>
    </rPh>
    <phoneticPr fontId="1"/>
  </si>
  <si>
    <t>-</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</si>
  <si>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</si>
  <si>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</si>
  <si>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</si>
  <si>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</si>
  <si>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</si>
  <si>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</si>
  <si>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</si>
  <si>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</si>
  <si>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</si>
  <si>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</si>
  <si>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</si>
  <si>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</si>
  <si>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</si>
  <si>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</si>
  <si>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</si>
  <si>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</si>
  <si>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</si>
  <si>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</si>
  <si>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</si>
  <si>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</si>
  <si>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</si>
  <si>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</si>
  <si>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</si>
  <si>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</si>
  <si>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</si>
  <si>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</si>
  <si>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</si>
  <si>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</si>
  <si>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</si>
  <si>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</si>
  <si>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</si>
  <si>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</si>
  <si>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</si>
  <si>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</si>
  <si>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</si>
  <si>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</si>
  <si>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</si>
  <si>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</si>
  <si>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</si>
  <si>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</si>
  <si>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</si>
  <si>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</si>
  <si>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</si>
  <si>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</si>
  <si>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</si>
  <si>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</si>
  <si>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</si>
  <si>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</si>
  <si>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</si>
  <si>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</si>
  <si>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</si>
  <si>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</si>
  <si>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</si>
  <si>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</si>
  <si>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磐梯町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</si>
  <si>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</si>
  <si>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</si>
  <si>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</si>
  <si>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</si>
  <si>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</si>
  <si>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</si>
  <si>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</si>
  <si>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</si>
  <si>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</si>
  <si>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</si>
  <si>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</si>
  <si>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</si>
  <si>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</si>
  <si>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</si>
  <si>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</si>
  <si>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</si>
  <si>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特定地域生活排水事業は、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その経営の健全化のためには、維持管理コストの削減及び適正な料金設定等、経営基盤の強化を進めていかなければなりません。</t>
    <rPh sb="1" eb="3">
      <t>トクテイ</t>
    </rPh>
    <rPh sb="3" eb="5">
      <t>チイキ</t>
    </rPh>
    <rPh sb="5" eb="7">
      <t>セイカツ</t>
    </rPh>
    <rPh sb="7" eb="9">
      <t>ハイスイ</t>
    </rPh>
    <rPh sb="9" eb="11">
      <t>ジギョウ</t>
    </rPh>
    <rPh sb="93" eb="94">
      <t>ニナ</t>
    </rPh>
    <rPh sb="146" eb="148">
      <t>テキセイ</t>
    </rPh>
    <rPh sb="149" eb="151">
      <t>リョウキン</t>
    </rPh>
    <rPh sb="151" eb="153">
      <t>セッテイ</t>
    </rPh>
    <rPh sb="153" eb="154">
      <t>トウ</t>
    </rPh>
    <phoneticPr fontId="1"/>
  </si>
  <si>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り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3" eb="215">
      <t>アンシン</t>
    </rPh>
    <rPh sb="216" eb="218">
      <t>アンゼン</t>
    </rPh>
    <rPh sb="219" eb="221">
      <t>セイカツ</t>
    </rPh>
    <rPh sb="221" eb="223">
      <t>カンキョウ</t>
    </rPh>
    <rPh sb="224" eb="226">
      <t>カクホ</t>
    </rPh>
    <rPh sb="227" eb="228">
      <t>ツト</t>
    </rPh>
    <rPh sb="230" eb="231">
      <t>イ</t>
    </rPh>
    <phoneticPr fontId="1"/>
  </si>
  <si>
    <t>　供用開始後１７年となっており、まだ大規模な修繕には至らないものの、今後耐用年数の経過による集中的な改修・更新等が予想されます。経費が短期間に集中しないように計画的に補修・修繕を行い経費の節減・費用の平準化に取り組んで行きます。</t>
    <rPh sb="18" eb="21">
      <t>ダイキボ</t>
    </rPh>
    <rPh sb="22" eb="24">
      <t>シュウゼン</t>
    </rPh>
    <rPh sb="26" eb="27">
      <t>イタ</t>
    </rPh>
    <rPh sb="34" eb="36">
      <t>コンゴ</t>
    </rPh>
    <rPh sb="36" eb="38">
      <t>タイヨウ</t>
    </rPh>
    <rPh sb="38" eb="40">
      <t>ネンスウ</t>
    </rPh>
    <rPh sb="41" eb="43">
      <t>ケイカ</t>
    </rPh>
    <rPh sb="46" eb="49">
      <t>シュウチュウテキ</t>
    </rPh>
    <rPh sb="50" eb="52">
      <t>カイシュウ</t>
    </rPh>
    <rPh sb="53" eb="55">
      <t>コウシン</t>
    </rPh>
    <rPh sb="55" eb="56">
      <t>トウ</t>
    </rPh>
    <rPh sb="57" eb="59">
      <t>ヨソウ</t>
    </rPh>
    <rPh sb="64" eb="66">
      <t>ケイヒ</t>
    </rPh>
    <rPh sb="67" eb="70">
      <t>タンキカン</t>
    </rPh>
    <rPh sb="71" eb="73">
      <t>シュウチュウ</t>
    </rPh>
    <rPh sb="79" eb="82">
      <t>ケイカクテキ</t>
    </rPh>
    <rPh sb="83" eb="85">
      <t>ホシュウ</t>
    </rPh>
    <rPh sb="86" eb="88">
      <t>シュウゼン</t>
    </rPh>
    <rPh sb="89" eb="90">
      <t>オコナ</t>
    </rPh>
    <rPh sb="91" eb="93">
      <t>ケイヒ</t>
    </rPh>
    <rPh sb="94" eb="96">
      <t>セツゲン</t>
    </rPh>
    <rPh sb="97" eb="99">
      <t>ヒヨウ</t>
    </rPh>
    <rPh sb="100" eb="103">
      <t>ヘイジュンカ</t>
    </rPh>
    <rPh sb="104" eb="105">
      <t>ト</t>
    </rPh>
    <rPh sb="106" eb="107">
      <t>ク</t>
    </rPh>
    <rPh sb="109" eb="110">
      <t>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</si>
</sst>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30.61</c:v>
                </c:pt>
                <c:pt idx="1">
                  <c:v>36.729999999999997</c:v>
                </c:pt>
                <c:pt idx="2">
                  <c:v>40.82</c:v>
                </c:pt>
                <c:pt idx="3">
                  <c:v>38.78</c:v>
                </c:pt>
                <c:pt idx="4">
                  <c:v>38.78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61.55</c:v>
                </c:pt>
                <c:pt idx="1">
                  <c:v>57.22</c:v>
                </c:pt>
                <c:pt idx="2">
                  <c:v>54.93</c:v>
                </c:pt>
                <c:pt idx="3">
                  <c:v>59.64</c:v>
                </c:pt>
                <c:pt idx="4">
                  <c:v>58.19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65.819999999999993</c:v>
                </c:pt>
                <c:pt idx="1">
                  <c:v>64.86</c:v>
                </c:pt>
                <c:pt idx="2">
                  <c:v>72</c:v>
                </c:pt>
                <c:pt idx="3">
                  <c:v>70.83</c:v>
                </c:pt>
                <c:pt idx="4">
                  <c:v>70.83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67.489999999999995</c:v>
                </c:pt>
                <c:pt idx="1">
                  <c:v>67.290000000000006</c:v>
                </c:pt>
                <c:pt idx="2">
                  <c:v>65.569999999999993</c:v>
                </c:pt>
                <c:pt idx="3">
                  <c:v>90.63</c:v>
                </c:pt>
                <c:pt idx="4">
                  <c:v>87.8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91.79</c:v>
                </c:pt>
                <c:pt idx="1">
                  <c:v>92.85</c:v>
                </c:pt>
                <c:pt idx="2">
                  <c:v>94.63</c:v>
                </c:pt>
                <c:pt idx="3">
                  <c:v>57.88</c:v>
                </c:pt>
                <c:pt idx="4">
                  <c:v>58.82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501.93</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413.5</c:v>
                </c:pt>
                <c:pt idx="1">
                  <c:v>407.42</c:v>
                </c:pt>
                <c:pt idx="2">
                  <c:v>386.46</c:v>
                </c:pt>
                <c:pt idx="3">
                  <c:v>270.57</c:v>
                </c:pt>
                <c:pt idx="4">
                  <c:v>294.27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46.41</c:v>
                </c:pt>
                <c:pt idx="1">
                  <c:v>40</c:v>
                </c:pt>
                <c:pt idx="2">
                  <c:v>23.06</c:v>
                </c:pt>
                <c:pt idx="3">
                  <c:v>51.93</c:v>
                </c:pt>
                <c:pt idx="4">
                  <c:v>52.45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55.84</c:v>
                </c:pt>
                <c:pt idx="1">
                  <c:v>57.08</c:v>
                </c:pt>
                <c:pt idx="2">
                  <c:v>55.85</c:v>
                </c:pt>
                <c:pt idx="3">
                  <c:v>62.5</c:v>
                </c:pt>
                <c:pt idx="4">
                  <c:v>60.59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355.82</c:v>
                </c:pt>
                <c:pt idx="1">
                  <c:v>424.91</c:v>
                </c:pt>
                <c:pt idx="2">
                  <c:v>733.32</c:v>
                </c:pt>
                <c:pt idx="3">
                  <c:v>331.88</c:v>
                </c:pt>
                <c:pt idx="4">
                  <c:v>319.13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287.57</c:v>
                </c:pt>
                <c:pt idx="1">
                  <c:v>286.86</c:v>
                </c:pt>
                <c:pt idx="2">
                  <c:v>287.91000000000003</c:v>
                </c:pt>
                <c:pt idx="3">
                  <c:v>269.33</c:v>
                </c:pt>
                <c:pt idx="4">
                  <c:v>280.23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【314.13】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【77.67】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【57.83】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【282.28】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G1"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1" t="str">
        <f>データ!$M$6</f>
        <v>非設置</v>
      </c>
      <c r="AE8" s="21"/>
      <c r="AF8" s="21"/>
      <c r="AG8" s="21"/>
      <c r="AH8" s="21"/>
      <c r="AI8" s="21"/>
      <c r="AJ8" s="21"/>
      <c r="AK8" s="3"/>
      <c r="AL8" s="22">
        <f>データ!S6</f>
        <v>3407</v>
      </c>
      <c r="AM8" s="22"/>
      <c r="AN8" s="22"/>
      <c r="AO8" s="22"/>
      <c r="AP8" s="22"/>
      <c r="AQ8" s="22"/>
      <c r="AR8" s="22"/>
      <c r="AS8" s="22"/>
      <c r="AT8" s="7">
        <f>データ!T6</f>
        <v>59.77</v>
      </c>
      <c r="AU8" s="7"/>
      <c r="AV8" s="7"/>
      <c r="AW8" s="7"/>
      <c r="AX8" s="7"/>
      <c r="AY8" s="7"/>
      <c r="AZ8" s="7"/>
      <c r="BA8" s="7"/>
      <c r="BB8" s="7">
        <f>データ!U6</f>
        <v>57</v>
      </c>
      <c r="BC8" s="7"/>
      <c r="BD8" s="7"/>
      <c r="BE8" s="7"/>
      <c r="BF8" s="7"/>
      <c r="BG8" s="7"/>
      <c r="BH8" s="7"/>
      <c r="BI8" s="7"/>
      <c r="BJ8" s="3"/>
      <c r="BK8" s="3"/>
      <c r="BL8" s="28" t="s">
        <v>13</v>
      </c>
      <c r="BM8" s="38"/>
      <c r="BN8" s="45"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9" t="s">
        <v>35</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2.13</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72</v>
      </c>
      <c r="AM10" s="22"/>
      <c r="AN10" s="22"/>
      <c r="AO10" s="22"/>
      <c r="AP10" s="22"/>
      <c r="AQ10" s="22"/>
      <c r="AR10" s="22"/>
      <c r="AS10" s="22"/>
      <c r="AT10" s="7">
        <f>データ!W6</f>
        <v>1.e-002</v>
      </c>
      <c r="AU10" s="7"/>
      <c r="AV10" s="7"/>
      <c r="AW10" s="7"/>
      <c r="AX10" s="7"/>
      <c r="AY10" s="7"/>
      <c r="AZ10" s="7"/>
      <c r="BA10" s="7"/>
      <c r="BB10" s="7">
        <f>データ!X6</f>
        <v>7200</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115</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45</v>
      </c>
      <c r="F85" s="12" t="s">
        <v>47</v>
      </c>
      <c r="G85" s="12" t="s">
        <v>48</v>
      </c>
      <c r="H85" s="12" t="s">
        <v>0</v>
      </c>
      <c r="I85" s="12" t="s">
        <v>11</v>
      </c>
      <c r="J85" s="12" t="s">
        <v>49</v>
      </c>
      <c r="K85" s="12" t="s">
        <v>50</v>
      </c>
      <c r="L85" s="12" t="s">
        <v>33</v>
      </c>
      <c r="M85" s="12" t="s">
        <v>37</v>
      </c>
      <c r="N85" s="12" t="s">
        <v>51</v>
      </c>
      <c r="O85" s="12" t="s">
        <v>52</v>
      </c>
    </row>
    <row r="86" spans="1:78" hidden="1">
      <c r="B86" s="12"/>
      <c r="C86" s="12"/>
      <c r="D86" s="12"/>
      <c r="E86" s="12" t="str">
        <f>データ!AI6</f>
        <v/>
      </c>
      <c r="F86" s="12" t="s">
        <v>41</v>
      </c>
      <c r="G86" s="12" t="s">
        <v>41</v>
      </c>
      <c r="H86" s="12" t="str">
        <f>データ!BP6</f>
        <v>【314.13】</v>
      </c>
      <c r="I86" s="12" t="str">
        <f>データ!CA6</f>
        <v>【58.42】</v>
      </c>
      <c r="J86" s="12" t="str">
        <f>データ!CL6</f>
        <v>【282.28】</v>
      </c>
      <c r="K86" s="12" t="str">
        <f>データ!CW6</f>
        <v>【57.83】</v>
      </c>
      <c r="L86" s="12" t="str">
        <f>データ!DH6</f>
        <v>【77.67】</v>
      </c>
      <c r="M86" s="12" t="s">
        <v>41</v>
      </c>
      <c r="N86" s="12" t="s">
        <v>41</v>
      </c>
      <c r="O86" s="12" t="str">
        <f>データ!EO6</f>
        <v>【-】</v>
      </c>
    </row>
  </sheetData>
  <sheetProtection algorithmName="SHA-512" hashValue="teDLlOmPK4yIvdwzycvm7qADSWUXf8AbPUOfZhmPyzRLyJmSdGZXqWcWTg67tj4XoYlt/2yzn4Kb/EygVW5IQA==" saltValue="1zXnFK3jt0grzxmB+cWXZ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34</v>
      </c>
      <c r="C3" s="62" t="s">
        <v>58</v>
      </c>
      <c r="D3" s="62" t="s">
        <v>59</v>
      </c>
      <c r="E3" s="62" t="s">
        <v>6</v>
      </c>
      <c r="F3" s="62" t="s">
        <v>5</v>
      </c>
      <c r="G3" s="62" t="s">
        <v>24</v>
      </c>
      <c r="H3" s="69" t="s">
        <v>55</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26</v>
      </c>
      <c r="Z4" s="81"/>
      <c r="AA4" s="81"/>
      <c r="AB4" s="81"/>
      <c r="AC4" s="81"/>
      <c r="AD4" s="81"/>
      <c r="AE4" s="81"/>
      <c r="AF4" s="81"/>
      <c r="AG4" s="81"/>
      <c r="AH4" s="81"/>
      <c r="AI4" s="81"/>
      <c r="AJ4" s="81" t="s">
        <v>46</v>
      </c>
      <c r="AK4" s="81"/>
      <c r="AL4" s="81"/>
      <c r="AM4" s="81"/>
      <c r="AN4" s="81"/>
      <c r="AO4" s="81"/>
      <c r="AP4" s="81"/>
      <c r="AQ4" s="81"/>
      <c r="AR4" s="81"/>
      <c r="AS4" s="81"/>
      <c r="AT4" s="81"/>
      <c r="AU4" s="81" t="s">
        <v>29</v>
      </c>
      <c r="AV4" s="81"/>
      <c r="AW4" s="81"/>
      <c r="AX4" s="81"/>
      <c r="AY4" s="81"/>
      <c r="AZ4" s="81"/>
      <c r="BA4" s="81"/>
      <c r="BB4" s="81"/>
      <c r="BC4" s="81"/>
      <c r="BD4" s="81"/>
      <c r="BE4" s="81"/>
      <c r="BF4" s="81" t="s">
        <v>61</v>
      </c>
      <c r="BG4" s="81"/>
      <c r="BH4" s="81"/>
      <c r="BI4" s="81"/>
      <c r="BJ4" s="81"/>
      <c r="BK4" s="81"/>
      <c r="BL4" s="81"/>
      <c r="BM4" s="81"/>
      <c r="BN4" s="81"/>
      <c r="BO4" s="81"/>
      <c r="BP4" s="81"/>
      <c r="BQ4" s="81" t="s">
        <v>15</v>
      </c>
      <c r="BR4" s="81"/>
      <c r="BS4" s="81"/>
      <c r="BT4" s="81"/>
      <c r="BU4" s="81"/>
      <c r="BV4" s="81"/>
      <c r="BW4" s="81"/>
      <c r="BX4" s="81"/>
      <c r="BY4" s="81"/>
      <c r="BZ4" s="81"/>
      <c r="CA4" s="81"/>
      <c r="CB4" s="81" t="s">
        <v>62</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89</v>
      </c>
      <c r="AE5" s="71" t="s">
        <v>91</v>
      </c>
      <c r="AF5" s="71" t="s">
        <v>92</v>
      </c>
      <c r="AG5" s="71" t="s">
        <v>93</v>
      </c>
      <c r="AH5" s="71" t="s">
        <v>94</v>
      </c>
      <c r="AI5" s="71" t="s">
        <v>44</v>
      </c>
      <c r="AJ5" s="71" t="s">
        <v>84</v>
      </c>
      <c r="AK5" s="71" t="s">
        <v>85</v>
      </c>
      <c r="AL5" s="71" t="s">
        <v>86</v>
      </c>
      <c r="AM5" s="71" t="s">
        <v>87</v>
      </c>
      <c r="AN5" s="71" t="s">
        <v>88</v>
      </c>
      <c r="AO5" s="71" t="s">
        <v>89</v>
      </c>
      <c r="AP5" s="71" t="s">
        <v>91</v>
      </c>
      <c r="AQ5" s="71" t="s">
        <v>92</v>
      </c>
      <c r="AR5" s="71" t="s">
        <v>93</v>
      </c>
      <c r="AS5" s="71" t="s">
        <v>94</v>
      </c>
      <c r="AT5" s="71" t="s">
        <v>90</v>
      </c>
      <c r="AU5" s="71" t="s">
        <v>84</v>
      </c>
      <c r="AV5" s="71" t="s">
        <v>85</v>
      </c>
      <c r="AW5" s="71" t="s">
        <v>86</v>
      </c>
      <c r="AX5" s="71" t="s">
        <v>87</v>
      </c>
      <c r="AY5" s="71" t="s">
        <v>88</v>
      </c>
      <c r="AZ5" s="71" t="s">
        <v>89</v>
      </c>
      <c r="BA5" s="71" t="s">
        <v>91</v>
      </c>
      <c r="BB5" s="71" t="s">
        <v>92</v>
      </c>
      <c r="BC5" s="71" t="s">
        <v>93</v>
      </c>
      <c r="BD5" s="71" t="s">
        <v>94</v>
      </c>
      <c r="BE5" s="71" t="s">
        <v>90</v>
      </c>
      <c r="BF5" s="71" t="s">
        <v>84</v>
      </c>
      <c r="BG5" s="71" t="s">
        <v>85</v>
      </c>
      <c r="BH5" s="71" t="s">
        <v>86</v>
      </c>
      <c r="BI5" s="71" t="s">
        <v>87</v>
      </c>
      <c r="BJ5" s="71" t="s">
        <v>88</v>
      </c>
      <c r="BK5" s="71" t="s">
        <v>89</v>
      </c>
      <c r="BL5" s="71" t="s">
        <v>91</v>
      </c>
      <c r="BM5" s="71" t="s">
        <v>92</v>
      </c>
      <c r="BN5" s="71" t="s">
        <v>93</v>
      </c>
      <c r="BO5" s="71" t="s">
        <v>94</v>
      </c>
      <c r="BP5" s="71" t="s">
        <v>90</v>
      </c>
      <c r="BQ5" s="71" t="s">
        <v>84</v>
      </c>
      <c r="BR5" s="71" t="s">
        <v>85</v>
      </c>
      <c r="BS5" s="71" t="s">
        <v>86</v>
      </c>
      <c r="BT5" s="71" t="s">
        <v>87</v>
      </c>
      <c r="BU5" s="71" t="s">
        <v>88</v>
      </c>
      <c r="BV5" s="71" t="s">
        <v>89</v>
      </c>
      <c r="BW5" s="71" t="s">
        <v>91</v>
      </c>
      <c r="BX5" s="71" t="s">
        <v>92</v>
      </c>
      <c r="BY5" s="71" t="s">
        <v>93</v>
      </c>
      <c r="BZ5" s="71" t="s">
        <v>94</v>
      </c>
      <c r="CA5" s="71" t="s">
        <v>90</v>
      </c>
      <c r="CB5" s="71" t="s">
        <v>84</v>
      </c>
      <c r="CC5" s="71" t="s">
        <v>85</v>
      </c>
      <c r="CD5" s="71" t="s">
        <v>86</v>
      </c>
      <c r="CE5" s="71" t="s">
        <v>87</v>
      </c>
      <c r="CF5" s="71" t="s">
        <v>88</v>
      </c>
      <c r="CG5" s="71" t="s">
        <v>89</v>
      </c>
      <c r="CH5" s="71" t="s">
        <v>91</v>
      </c>
      <c r="CI5" s="71" t="s">
        <v>92</v>
      </c>
      <c r="CJ5" s="71" t="s">
        <v>93</v>
      </c>
      <c r="CK5" s="71" t="s">
        <v>94</v>
      </c>
      <c r="CL5" s="71" t="s">
        <v>90</v>
      </c>
      <c r="CM5" s="71" t="s">
        <v>84</v>
      </c>
      <c r="CN5" s="71" t="s">
        <v>85</v>
      </c>
      <c r="CO5" s="71" t="s">
        <v>86</v>
      </c>
      <c r="CP5" s="71" t="s">
        <v>87</v>
      </c>
      <c r="CQ5" s="71" t="s">
        <v>88</v>
      </c>
      <c r="CR5" s="71" t="s">
        <v>89</v>
      </c>
      <c r="CS5" s="71" t="s">
        <v>91</v>
      </c>
      <c r="CT5" s="71" t="s">
        <v>92</v>
      </c>
      <c r="CU5" s="71" t="s">
        <v>93</v>
      </c>
      <c r="CV5" s="71" t="s">
        <v>94</v>
      </c>
      <c r="CW5" s="71" t="s">
        <v>90</v>
      </c>
      <c r="CX5" s="71" t="s">
        <v>84</v>
      </c>
      <c r="CY5" s="71" t="s">
        <v>85</v>
      </c>
      <c r="CZ5" s="71" t="s">
        <v>86</v>
      </c>
      <c r="DA5" s="71" t="s">
        <v>87</v>
      </c>
      <c r="DB5" s="71" t="s">
        <v>88</v>
      </c>
      <c r="DC5" s="71" t="s">
        <v>89</v>
      </c>
      <c r="DD5" s="71" t="s">
        <v>91</v>
      </c>
      <c r="DE5" s="71" t="s">
        <v>92</v>
      </c>
      <c r="DF5" s="71" t="s">
        <v>93</v>
      </c>
      <c r="DG5" s="71" t="s">
        <v>94</v>
      </c>
      <c r="DH5" s="71" t="s">
        <v>90</v>
      </c>
      <c r="DI5" s="71" t="s">
        <v>84</v>
      </c>
      <c r="DJ5" s="71" t="s">
        <v>85</v>
      </c>
      <c r="DK5" s="71" t="s">
        <v>86</v>
      </c>
      <c r="DL5" s="71" t="s">
        <v>87</v>
      </c>
      <c r="DM5" s="71" t="s">
        <v>88</v>
      </c>
      <c r="DN5" s="71" t="s">
        <v>89</v>
      </c>
      <c r="DO5" s="71" t="s">
        <v>91</v>
      </c>
      <c r="DP5" s="71" t="s">
        <v>92</v>
      </c>
      <c r="DQ5" s="71" t="s">
        <v>93</v>
      </c>
      <c r="DR5" s="71" t="s">
        <v>94</v>
      </c>
      <c r="DS5" s="71" t="s">
        <v>90</v>
      </c>
      <c r="DT5" s="71" t="s">
        <v>84</v>
      </c>
      <c r="DU5" s="71" t="s">
        <v>85</v>
      </c>
      <c r="DV5" s="71" t="s">
        <v>86</v>
      </c>
      <c r="DW5" s="71" t="s">
        <v>87</v>
      </c>
      <c r="DX5" s="71" t="s">
        <v>88</v>
      </c>
      <c r="DY5" s="71" t="s">
        <v>89</v>
      </c>
      <c r="DZ5" s="71" t="s">
        <v>91</v>
      </c>
      <c r="EA5" s="71" t="s">
        <v>92</v>
      </c>
      <c r="EB5" s="71" t="s">
        <v>93</v>
      </c>
      <c r="EC5" s="71" t="s">
        <v>94</v>
      </c>
      <c r="ED5" s="71" t="s">
        <v>90</v>
      </c>
      <c r="EE5" s="71" t="s">
        <v>84</v>
      </c>
      <c r="EF5" s="71" t="s">
        <v>85</v>
      </c>
      <c r="EG5" s="71" t="s">
        <v>86</v>
      </c>
      <c r="EH5" s="71" t="s">
        <v>87</v>
      </c>
      <c r="EI5" s="71" t="s">
        <v>88</v>
      </c>
      <c r="EJ5" s="71" t="s">
        <v>89</v>
      </c>
      <c r="EK5" s="71" t="s">
        <v>91</v>
      </c>
      <c r="EL5" s="71" t="s">
        <v>92</v>
      </c>
      <c r="EM5" s="71" t="s">
        <v>93</v>
      </c>
      <c r="EN5" s="71" t="s">
        <v>94</v>
      </c>
      <c r="EO5" s="71" t="s">
        <v>90</v>
      </c>
    </row>
    <row r="6" spans="1:145" s="59" customFormat="1">
      <c r="A6" s="60" t="s">
        <v>95</v>
      </c>
      <c r="B6" s="65">
        <f t="shared" ref="B6:X6" si="1">B7</f>
        <v>2020</v>
      </c>
      <c r="C6" s="65">
        <f t="shared" si="1"/>
        <v>74071</v>
      </c>
      <c r="D6" s="65">
        <f t="shared" si="1"/>
        <v>47</v>
      </c>
      <c r="E6" s="65">
        <f t="shared" si="1"/>
        <v>18</v>
      </c>
      <c r="F6" s="65">
        <f t="shared" si="1"/>
        <v>0</v>
      </c>
      <c r="G6" s="65">
        <f t="shared" si="1"/>
        <v>0</v>
      </c>
      <c r="H6" s="65" t="str">
        <f t="shared" si="1"/>
        <v>福島県　磐梯町</v>
      </c>
      <c r="I6" s="65" t="str">
        <f t="shared" si="1"/>
        <v>法非適用</v>
      </c>
      <c r="J6" s="65" t="str">
        <f t="shared" si="1"/>
        <v>下水道事業</v>
      </c>
      <c r="K6" s="65" t="str">
        <f t="shared" si="1"/>
        <v>特定地域生活排水処理</v>
      </c>
      <c r="L6" s="65" t="str">
        <f t="shared" si="1"/>
        <v>K2</v>
      </c>
      <c r="M6" s="65" t="str">
        <f t="shared" si="1"/>
        <v>非設置</v>
      </c>
      <c r="N6" s="74" t="str">
        <f t="shared" si="1"/>
        <v>-</v>
      </c>
      <c r="O6" s="74" t="str">
        <f t="shared" si="1"/>
        <v>該当数値なし</v>
      </c>
      <c r="P6" s="74">
        <f t="shared" si="1"/>
        <v>2.13</v>
      </c>
      <c r="Q6" s="74">
        <f t="shared" si="1"/>
        <v>100</v>
      </c>
      <c r="R6" s="74">
        <f t="shared" si="1"/>
        <v>3072</v>
      </c>
      <c r="S6" s="74">
        <f t="shared" si="1"/>
        <v>3407</v>
      </c>
      <c r="T6" s="74">
        <f t="shared" si="1"/>
        <v>59.77</v>
      </c>
      <c r="U6" s="74">
        <f t="shared" si="1"/>
        <v>57</v>
      </c>
      <c r="V6" s="74">
        <f t="shared" si="1"/>
        <v>72</v>
      </c>
      <c r="W6" s="74">
        <f t="shared" si="1"/>
        <v>1.e-002</v>
      </c>
      <c r="X6" s="74">
        <f t="shared" si="1"/>
        <v>7200</v>
      </c>
      <c r="Y6" s="82">
        <f t="shared" ref="Y6:AH6" si="2">IF(Y7="",NA(),Y7)</f>
        <v>91.79</v>
      </c>
      <c r="Z6" s="82">
        <f t="shared" si="2"/>
        <v>92.85</v>
      </c>
      <c r="AA6" s="82">
        <f t="shared" si="2"/>
        <v>94.63</v>
      </c>
      <c r="AB6" s="82">
        <f t="shared" si="2"/>
        <v>57.88</v>
      </c>
      <c r="AC6" s="82">
        <f t="shared" si="2"/>
        <v>58.82</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501.93</v>
      </c>
      <c r="BG6" s="74">
        <f t="shared" si="5"/>
        <v>0</v>
      </c>
      <c r="BH6" s="74">
        <f t="shared" si="5"/>
        <v>0</v>
      </c>
      <c r="BI6" s="74">
        <f t="shared" si="5"/>
        <v>0</v>
      </c>
      <c r="BJ6" s="74">
        <f t="shared" si="5"/>
        <v>0</v>
      </c>
      <c r="BK6" s="82">
        <f t="shared" si="5"/>
        <v>413.5</v>
      </c>
      <c r="BL6" s="82">
        <f t="shared" si="5"/>
        <v>407.42</v>
      </c>
      <c r="BM6" s="82">
        <f t="shared" si="5"/>
        <v>386.46</v>
      </c>
      <c r="BN6" s="82">
        <f t="shared" si="5"/>
        <v>270.57</v>
      </c>
      <c r="BO6" s="82">
        <f t="shared" si="5"/>
        <v>294.27</v>
      </c>
      <c r="BP6" s="74" t="str">
        <f>IF(BP7="","",IF(BP7="-","【-】","【"&amp;SUBSTITUTE(TEXT(BP7,"#,##0.00"),"-","△")&amp;"】"))</f>
        <v>【314.13】</v>
      </c>
      <c r="BQ6" s="82">
        <f t="shared" ref="BQ6:BZ6" si="6">IF(BQ7="",NA(),BQ7)</f>
        <v>46.41</v>
      </c>
      <c r="BR6" s="82">
        <f t="shared" si="6"/>
        <v>40</v>
      </c>
      <c r="BS6" s="82">
        <f t="shared" si="6"/>
        <v>23.06</v>
      </c>
      <c r="BT6" s="82">
        <f t="shared" si="6"/>
        <v>51.93</v>
      </c>
      <c r="BU6" s="82">
        <f t="shared" si="6"/>
        <v>52.45</v>
      </c>
      <c r="BV6" s="82">
        <f t="shared" si="6"/>
        <v>55.84</v>
      </c>
      <c r="BW6" s="82">
        <f t="shared" si="6"/>
        <v>57.08</v>
      </c>
      <c r="BX6" s="82">
        <f t="shared" si="6"/>
        <v>55.85</v>
      </c>
      <c r="BY6" s="82">
        <f t="shared" si="6"/>
        <v>62.5</v>
      </c>
      <c r="BZ6" s="82">
        <f t="shared" si="6"/>
        <v>60.59</v>
      </c>
      <c r="CA6" s="74" t="str">
        <f>IF(CA7="","",IF(CA7="-","【-】","【"&amp;SUBSTITUTE(TEXT(CA7,"#,##0.00"),"-","△")&amp;"】"))</f>
        <v>【58.42】</v>
      </c>
      <c r="CB6" s="82">
        <f t="shared" ref="CB6:CK6" si="7">IF(CB7="",NA(),CB7)</f>
        <v>355.82</v>
      </c>
      <c r="CC6" s="82">
        <f t="shared" si="7"/>
        <v>424.91</v>
      </c>
      <c r="CD6" s="82">
        <f t="shared" si="7"/>
        <v>733.32</v>
      </c>
      <c r="CE6" s="82">
        <f t="shared" si="7"/>
        <v>331.88</v>
      </c>
      <c r="CF6" s="82">
        <f t="shared" si="7"/>
        <v>319.13</v>
      </c>
      <c r="CG6" s="82">
        <f t="shared" si="7"/>
        <v>287.57</v>
      </c>
      <c r="CH6" s="82">
        <f t="shared" si="7"/>
        <v>286.86</v>
      </c>
      <c r="CI6" s="82">
        <f t="shared" si="7"/>
        <v>287.91000000000003</v>
      </c>
      <c r="CJ6" s="82">
        <f t="shared" si="7"/>
        <v>269.33</v>
      </c>
      <c r="CK6" s="82">
        <f t="shared" si="7"/>
        <v>280.23</v>
      </c>
      <c r="CL6" s="74" t="str">
        <f>IF(CL7="","",IF(CL7="-","【-】","【"&amp;SUBSTITUTE(TEXT(CL7,"#,##0.00"),"-","△")&amp;"】"))</f>
        <v>【282.28】</v>
      </c>
      <c r="CM6" s="82">
        <f t="shared" ref="CM6:CV6" si="8">IF(CM7="",NA(),CM7)</f>
        <v>30.61</v>
      </c>
      <c r="CN6" s="82">
        <f t="shared" si="8"/>
        <v>36.729999999999997</v>
      </c>
      <c r="CO6" s="82">
        <f t="shared" si="8"/>
        <v>40.82</v>
      </c>
      <c r="CP6" s="82">
        <f t="shared" si="8"/>
        <v>38.78</v>
      </c>
      <c r="CQ6" s="82">
        <f t="shared" si="8"/>
        <v>38.78</v>
      </c>
      <c r="CR6" s="82">
        <f t="shared" si="8"/>
        <v>61.55</v>
      </c>
      <c r="CS6" s="82">
        <f t="shared" si="8"/>
        <v>57.22</v>
      </c>
      <c r="CT6" s="82">
        <f t="shared" si="8"/>
        <v>54.93</v>
      </c>
      <c r="CU6" s="82">
        <f t="shared" si="8"/>
        <v>59.64</v>
      </c>
      <c r="CV6" s="82">
        <f t="shared" si="8"/>
        <v>58.19</v>
      </c>
      <c r="CW6" s="74" t="str">
        <f>IF(CW7="","",IF(CW7="-","【-】","【"&amp;SUBSTITUTE(TEXT(CW7,"#,##0.00"),"-","△")&amp;"】"))</f>
        <v>【57.83】</v>
      </c>
      <c r="CX6" s="82">
        <f t="shared" ref="CX6:DG6" si="9">IF(CX7="",NA(),CX7)</f>
        <v>65.819999999999993</v>
      </c>
      <c r="CY6" s="82">
        <f t="shared" si="9"/>
        <v>64.86</v>
      </c>
      <c r="CZ6" s="82">
        <f t="shared" si="9"/>
        <v>72</v>
      </c>
      <c r="DA6" s="82">
        <f t="shared" si="9"/>
        <v>70.83</v>
      </c>
      <c r="DB6" s="82">
        <f t="shared" si="9"/>
        <v>70.83</v>
      </c>
      <c r="DC6" s="82">
        <f t="shared" si="9"/>
        <v>67.489999999999995</v>
      </c>
      <c r="DD6" s="82">
        <f t="shared" si="9"/>
        <v>67.290000000000006</v>
      </c>
      <c r="DE6" s="82">
        <f t="shared" si="9"/>
        <v>65.569999999999993</v>
      </c>
      <c r="DF6" s="82">
        <f t="shared" si="9"/>
        <v>90.63</v>
      </c>
      <c r="DG6" s="82">
        <f t="shared" si="9"/>
        <v>87.8</v>
      </c>
      <c r="DH6" s="74" t="str">
        <f>IF(DH7="","",IF(DH7="-","【-】","【"&amp;SUBSTITUTE(TEXT(DH7,"#,##0.00"),"-","△")&amp;"】"))</f>
        <v>【77.67】</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82" t="str">
        <f t="shared" ref="EE6:EN6" si="12">IF(EE7="",NA(),EE7)</f>
        <v>-</v>
      </c>
      <c r="EF6" s="82" t="str">
        <f t="shared" si="12"/>
        <v>-</v>
      </c>
      <c r="EG6" s="82" t="str">
        <f t="shared" si="12"/>
        <v>-</v>
      </c>
      <c r="EH6" s="82" t="str">
        <f t="shared" si="12"/>
        <v>-</v>
      </c>
      <c r="EI6" s="82" t="str">
        <f t="shared" si="12"/>
        <v>-</v>
      </c>
      <c r="EJ6" s="82" t="str">
        <f t="shared" si="12"/>
        <v>-</v>
      </c>
      <c r="EK6" s="82" t="str">
        <f t="shared" si="12"/>
        <v>-</v>
      </c>
      <c r="EL6" s="82" t="str">
        <f t="shared" si="12"/>
        <v>-</v>
      </c>
      <c r="EM6" s="82" t="str">
        <f t="shared" si="12"/>
        <v>-</v>
      </c>
      <c r="EN6" s="82" t="str">
        <f t="shared" si="12"/>
        <v>-</v>
      </c>
      <c r="EO6" s="74" t="str">
        <f>IF(EO7="","",IF(EO7="-","【-】","【"&amp;SUBSTITUTE(TEXT(EO7,"#,##0.00"),"-","△")&amp;"】"))</f>
        <v>【-】</v>
      </c>
    </row>
    <row r="7" spans="1:145" s="59" customFormat="1">
      <c r="A7" s="60"/>
      <c r="B7" s="66">
        <v>2020</v>
      </c>
      <c r="C7" s="66">
        <v>74071</v>
      </c>
      <c r="D7" s="66">
        <v>47</v>
      </c>
      <c r="E7" s="66">
        <v>18</v>
      </c>
      <c r="F7" s="66">
        <v>0</v>
      </c>
      <c r="G7" s="66">
        <v>0</v>
      </c>
      <c r="H7" s="66" t="s">
        <v>96</v>
      </c>
      <c r="I7" s="66" t="s">
        <v>97</v>
      </c>
      <c r="J7" s="66" t="s">
        <v>98</v>
      </c>
      <c r="K7" s="66" t="s">
        <v>99</v>
      </c>
      <c r="L7" s="66" t="s">
        <v>100</v>
      </c>
      <c r="M7" s="66" t="s">
        <v>101</v>
      </c>
      <c r="N7" s="75" t="s">
        <v>41</v>
      </c>
      <c r="O7" s="75" t="s">
        <v>102</v>
      </c>
      <c r="P7" s="75">
        <v>2.13</v>
      </c>
      <c r="Q7" s="75">
        <v>100</v>
      </c>
      <c r="R7" s="75">
        <v>3072</v>
      </c>
      <c r="S7" s="75">
        <v>3407</v>
      </c>
      <c r="T7" s="75">
        <v>59.77</v>
      </c>
      <c r="U7" s="75">
        <v>57</v>
      </c>
      <c r="V7" s="75">
        <v>72</v>
      </c>
      <c r="W7" s="75">
        <v>1.e-002</v>
      </c>
      <c r="X7" s="75">
        <v>7200</v>
      </c>
      <c r="Y7" s="75">
        <v>91.79</v>
      </c>
      <c r="Z7" s="75">
        <v>92.85</v>
      </c>
      <c r="AA7" s="75">
        <v>94.63</v>
      </c>
      <c r="AB7" s="75">
        <v>57.88</v>
      </c>
      <c r="AC7" s="75">
        <v>58.82</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501.93</v>
      </c>
      <c r="BG7" s="75">
        <v>0</v>
      </c>
      <c r="BH7" s="75">
        <v>0</v>
      </c>
      <c r="BI7" s="75">
        <v>0</v>
      </c>
      <c r="BJ7" s="75">
        <v>0</v>
      </c>
      <c r="BK7" s="75">
        <v>413.5</v>
      </c>
      <c r="BL7" s="75">
        <v>407.42</v>
      </c>
      <c r="BM7" s="75">
        <v>386.46</v>
      </c>
      <c r="BN7" s="75">
        <v>270.57</v>
      </c>
      <c r="BO7" s="75">
        <v>294.27</v>
      </c>
      <c r="BP7" s="75">
        <v>314.13</v>
      </c>
      <c r="BQ7" s="75">
        <v>46.41</v>
      </c>
      <c r="BR7" s="75">
        <v>40</v>
      </c>
      <c r="BS7" s="75">
        <v>23.06</v>
      </c>
      <c r="BT7" s="75">
        <v>51.93</v>
      </c>
      <c r="BU7" s="75">
        <v>52.45</v>
      </c>
      <c r="BV7" s="75">
        <v>55.84</v>
      </c>
      <c r="BW7" s="75">
        <v>57.08</v>
      </c>
      <c r="BX7" s="75">
        <v>55.85</v>
      </c>
      <c r="BY7" s="75">
        <v>62.5</v>
      </c>
      <c r="BZ7" s="75">
        <v>60.59</v>
      </c>
      <c r="CA7" s="75">
        <v>58.42</v>
      </c>
      <c r="CB7" s="75">
        <v>355.82</v>
      </c>
      <c r="CC7" s="75">
        <v>424.91</v>
      </c>
      <c r="CD7" s="75">
        <v>733.32</v>
      </c>
      <c r="CE7" s="75">
        <v>331.88</v>
      </c>
      <c r="CF7" s="75">
        <v>319.13</v>
      </c>
      <c r="CG7" s="75">
        <v>287.57</v>
      </c>
      <c r="CH7" s="75">
        <v>286.86</v>
      </c>
      <c r="CI7" s="75">
        <v>287.91000000000003</v>
      </c>
      <c r="CJ7" s="75">
        <v>269.33</v>
      </c>
      <c r="CK7" s="75">
        <v>280.23</v>
      </c>
      <c r="CL7" s="75">
        <v>282.27999999999997</v>
      </c>
      <c r="CM7" s="75">
        <v>30.61</v>
      </c>
      <c r="CN7" s="75">
        <v>36.729999999999997</v>
      </c>
      <c r="CO7" s="75">
        <v>40.82</v>
      </c>
      <c r="CP7" s="75">
        <v>38.78</v>
      </c>
      <c r="CQ7" s="75">
        <v>38.78</v>
      </c>
      <c r="CR7" s="75">
        <v>61.55</v>
      </c>
      <c r="CS7" s="75">
        <v>57.22</v>
      </c>
      <c r="CT7" s="75">
        <v>54.93</v>
      </c>
      <c r="CU7" s="75">
        <v>59.64</v>
      </c>
      <c r="CV7" s="75">
        <v>58.19</v>
      </c>
      <c r="CW7" s="75">
        <v>57.83</v>
      </c>
      <c r="CX7" s="75">
        <v>65.819999999999993</v>
      </c>
      <c r="CY7" s="75">
        <v>64.86</v>
      </c>
      <c r="CZ7" s="75">
        <v>72</v>
      </c>
      <c r="DA7" s="75">
        <v>70.83</v>
      </c>
      <c r="DB7" s="75">
        <v>70.83</v>
      </c>
      <c r="DC7" s="75">
        <v>67.489999999999995</v>
      </c>
      <c r="DD7" s="75">
        <v>67.290000000000006</v>
      </c>
      <c r="DE7" s="75">
        <v>65.569999999999993</v>
      </c>
      <c r="DF7" s="75">
        <v>90.63</v>
      </c>
      <c r="DG7" s="75">
        <v>87.8</v>
      </c>
      <c r="DH7" s="75">
        <v>77.67</v>
      </c>
      <c r="DI7" s="75"/>
      <c r="DJ7" s="75"/>
      <c r="DK7" s="75"/>
      <c r="DL7" s="75"/>
      <c r="DM7" s="75"/>
      <c r="DN7" s="75"/>
      <c r="DO7" s="75"/>
      <c r="DP7" s="75"/>
      <c r="DQ7" s="75"/>
      <c r="DR7" s="75"/>
      <c r="DS7" s="75"/>
      <c r="DT7" s="75"/>
      <c r="DU7" s="75"/>
      <c r="DV7" s="75"/>
      <c r="DW7" s="75"/>
      <c r="DX7" s="75"/>
      <c r="DY7" s="75"/>
      <c r="DZ7" s="75"/>
      <c r="EA7" s="75"/>
      <c r="EB7" s="75"/>
      <c r="EC7" s="75"/>
      <c r="ED7" s="75"/>
      <c r="EE7" s="75" t="s">
        <v>41</v>
      </c>
      <c r="EF7" s="75" t="s">
        <v>41</v>
      </c>
      <c r="EG7" s="75" t="s">
        <v>41</v>
      </c>
      <c r="EH7" s="75" t="s">
        <v>41</v>
      </c>
      <c r="EI7" s="75" t="s">
        <v>41</v>
      </c>
      <c r="EJ7" s="75" t="s">
        <v>41</v>
      </c>
      <c r="EK7" s="75" t="s">
        <v>41</v>
      </c>
      <c r="EL7" s="75" t="s">
        <v>41</v>
      </c>
      <c r="EM7" s="75" t="s">
        <v>41</v>
      </c>
      <c r="EN7" s="75" t="s">
        <v>41</v>
      </c>
      <c r="EO7" s="75" t="s">
        <v>41</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34</v>
      </c>
      <c r="B10" s="67">
        <f>DATEVALUE($B7+12-B11&amp;"/1/"&amp;B12)</f>
        <v>46753</v>
      </c>
      <c r="C10" s="67">
        <f>DATEVALUE($B7+12-C11&amp;"/1/"&amp;C12)</f>
        <v>47119</v>
      </c>
      <c r="D10" s="67">
        <f>DATEVALUE($B7+12-D11&amp;"/1/"&amp;D12)</f>
        <v>47484</v>
      </c>
      <c r="E10" s="68">
        <f>DATEVALUE($B7+12-E11&amp;"/1/"&amp;E12)</f>
        <v>47849</v>
      </c>
      <c r="F10" s="68">
        <f>DATEVALUE($B7+12-F11&amp;"/1/"&amp;F12)</f>
        <v>48215</v>
      </c>
    </row>
    <row r="11" spans="1:145">
      <c r="B11">
        <v>4</v>
      </c>
      <c r="C11">
        <v>3</v>
      </c>
      <c r="D11">
        <v>2</v>
      </c>
      <c r="E11">
        <v>1</v>
      </c>
      <c r="F11">
        <v>0</v>
      </c>
      <c r="G11" t="s">
        <v>108</v>
      </c>
    </row>
    <row r="12" spans="1:145">
      <c r="B12">
        <v>1</v>
      </c>
      <c r="C12">
        <v>1</v>
      </c>
      <c r="D12">
        <v>1</v>
      </c>
      <c r="E12">
        <v>1</v>
      </c>
      <c r="F12">
        <v>2</v>
      </c>
      <c r="G12" t="s">
        <v>109</v>
      </c>
    </row>
    <row r="13" spans="1:145">
      <c r="B13" t="s">
        <v>110</v>
      </c>
      <c r="C13" t="s">
        <v>110</v>
      </c>
      <c r="D13" t="s">
        <v>110</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2022-02-16T04:25:17Z</vt:filetime>
  </property>
</Properties>
</file>