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4HwUWdX5m4Pfn+TMSBPxQ9FfyNtAkZFSTToa61RiJ8bRX2rcT4fP5kXy5O0nUG00pXtRIEYy/ALW2dd6uCYeBQ==" workbookSaltValue="FtvtUcFuYWSAc4vQEoseB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E85" i="4"/>
  <c r="BB10" i="4"/>
  <c r="AL10" i="4"/>
  <c r="AD10" i="4"/>
  <c r="W10" i="4"/>
  <c r="P10" i="4"/>
  <c r="B10" i="4"/>
  <c r="BB8" i="4"/>
  <c r="AT8" i="4"/>
  <c r="AD8" i="4"/>
  <c r="W8" i="4"/>
  <c r="I8" i="4"/>
  <c r="B8" i="4"/>
</calcChain>
</file>

<file path=xl/sharedStrings.xml><?xml version="1.0" encoding="utf-8"?>
<sst xmlns="http://schemas.openxmlformats.org/spreadsheetml/2006/main" count="325" uniqueCount="117">
  <si>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</si>
  <si>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</si>
  <si>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</si>
  <si>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</si>
  <si>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</si>
  <si>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</si>
  <si>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</si>
  <si>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</si>
  <si>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</si>
  <si>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</si>
  <si>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</si>
  <si>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</si>
  <si>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</si>
  <si>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</si>
  <si>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</si>
  <si>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</si>
  <si>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</si>
  <si>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</si>
  <si>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</si>
  <si>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</si>
  <si>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</si>
  <si>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</si>
  <si>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</si>
  <si>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</si>
  <si>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</si>
  <si>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</si>
  <si>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</si>
  <si>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</si>
  <si>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</si>
  <si>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</si>
  <si>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</si>
  <si>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</si>
  <si>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</si>
  <si>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</si>
  <si>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</si>
  <si>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</si>
  <si>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</si>
  <si>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</si>
  <si>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</si>
  <si>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</si>
  <si>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</si>
  <si>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</si>
  <si>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</si>
  <si>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</si>
  <si>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</si>
  <si>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</si>
  <si>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</si>
  <si>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</si>
  <si>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</si>
  <si>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</si>
  <si>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</si>
  <si>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</si>
  <si>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</si>
  <si>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</si>
  <si>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</si>
  <si>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</si>
  <si>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</si>
  <si>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</si>
  <si>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</si>
  <si>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</si>
  <si>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</si>
  <si>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</si>
  <si>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</si>
  <si>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</si>
  <si>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</si>
  <si>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</si>
  <si>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</si>
  <si>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</si>
  <si>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</si>
  <si>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</si>
  <si>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</si>
  <si>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</si>
  <si>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</si>
  <si>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</si>
  <si>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</si>
  <si>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</si>
  <si>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</si>
  <si>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</si>
  <si>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</si>
  <si>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</si>
  <si>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</si>
  <si>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</si>
  <si>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</si>
  <si>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</si>
  <si>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</si>
  <si>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</si>
  <si>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</si>
  <si>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</si>
  <si>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</si>
  <si>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</si>
  <si>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</si>
  <si>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</si>
  <si>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</si>
  <si>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</si>
  <si>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</si>
  <si>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</si>
  <si>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</si>
  <si>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</si>
  <si>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</si>
  <si>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</si>
  <si>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</si>
  <si>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</si>
  <si>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</si>
  <si>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</si>
  <si>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</si>
  <si>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</si>
  <si>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</si>
  <si>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</si>
  <si>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</si>
  <si>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</si>
  <si>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</si>
  <si>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</si>
  <si>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</si>
  <si>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</si>
  <si>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平成11年に浄化槽を整備したため、残り約10年の耐用年数が残っていることから、当面は通常の保守点検管理業務の中で修繕等に努めていく。
　耐用年数が経過するか、または浄化槽の異常が発生した場合等により、浄化槽の更新が必要となった際には、本事業を廃止し、特定地域生活排水処理事業へと移行する予定である。</t>
    <phoneticPr fontId="4"/>
  </si>
  <si>
    <t>　浄化槽整備という性質上、設置即接続となる場合がほとんどであり接続率等の問題はないが、同一会計の特定地域生活排水事業において、浄化槽整備が継続されることから、個別排水処理事業での更新は予定していないため、維持管理の軽減を図りながら当面は一般会計からの繰入れを行い経営していく。</t>
    <phoneticPr fontId="4"/>
  </si>
  <si>
    <r>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t>
    </r>
    <r>
      <rPr>
        <sz val="11"/>
        <color rgb="FFFF0000"/>
        <rFont val="ＭＳ ゴシック"/>
        <family val="3"/>
        <charset val="128"/>
      </rPr>
      <t>令和2年度より、健全な経営状態を目指し財務管理の明確化を図ることを目的として、地方公営企業法適用へと移行した。</t>
    </r>
    <r>
      <rPr>
        <sz val="11"/>
        <color theme="1"/>
        <rFont val="ＭＳ ゴシック"/>
        <family val="3"/>
        <charset val="128"/>
      </rPr>
      <t xml:space="preserve">
　令和2年度は浄化槽維持管理経費が計上されている。各指標の特徴としては、本事業での設置基数が少ないため維持管理費が割高となり、結果的に汚水処理原価が高く推移している。今後も事業継続のため事業費の不足分を一般会計繰入金で補うこととし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</si>
</sst>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F-431B-9232-D291337518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EF-431B-9232-D291337518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33.33</c:v>
                </c:pt>
              </c:numCache>
            </c:numRef>
          </c:val>
          <c:extLst>
            <c:ext xmlns:c16="http://schemas.microsoft.com/office/drawing/2014/chart" uri="{C3380CC4-5D6E-409C-BE32-E72D297353CC}">
              <c16:uniqueId val="{00000000-6047-43FF-9BA8-E1DD031D7A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46.36</c:v>
                </c:pt>
              </c:numCache>
            </c:numRef>
          </c:val>
          <c:smooth val="0"/>
          <c:extLst>
            <c:ext xmlns:c16="http://schemas.microsoft.com/office/drawing/2014/chart" uri="{C3380CC4-5D6E-409C-BE32-E72D297353CC}">
              <c16:uniqueId val="{00000001-6047-43FF-9BA8-E1DD031D7A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DB0-42E6-BDD2-07154D7DFC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83.08</c:v>
                </c:pt>
              </c:numCache>
            </c:numRef>
          </c:val>
          <c:smooth val="0"/>
          <c:extLst>
            <c:ext xmlns:c16="http://schemas.microsoft.com/office/drawing/2014/chart" uri="{C3380CC4-5D6E-409C-BE32-E72D297353CC}">
              <c16:uniqueId val="{00000001-6DB0-42E6-BDD2-07154D7DFC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163.28</c:v>
                </c:pt>
              </c:numCache>
            </c:numRef>
          </c:val>
          <c:extLst>
            <c:ext xmlns:c16="http://schemas.microsoft.com/office/drawing/2014/chart" uri="{C3380CC4-5D6E-409C-BE32-E72D297353CC}">
              <c16:uniqueId val="{00000000-44E6-4CE9-9744-7D39DA83C3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96.14</c:v>
                </c:pt>
              </c:numCache>
            </c:numRef>
          </c:val>
          <c:smooth val="0"/>
          <c:extLst>
            <c:ext xmlns:c16="http://schemas.microsoft.com/office/drawing/2014/chart" uri="{C3380CC4-5D6E-409C-BE32-E72D297353CC}">
              <c16:uniqueId val="{00000001-44E6-4CE9-9744-7D39DA83C3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5.93</c:v>
                </c:pt>
              </c:numCache>
            </c:numRef>
          </c:val>
          <c:extLst>
            <c:ext xmlns:c16="http://schemas.microsoft.com/office/drawing/2014/chart" uri="{C3380CC4-5D6E-409C-BE32-E72D297353CC}">
              <c16:uniqueId val="{00000000-D6DE-4254-B766-AC1E022D0A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33.75</c:v>
                </c:pt>
              </c:numCache>
            </c:numRef>
          </c:val>
          <c:smooth val="0"/>
          <c:extLst>
            <c:ext xmlns:c16="http://schemas.microsoft.com/office/drawing/2014/chart" uri="{C3380CC4-5D6E-409C-BE32-E72D297353CC}">
              <c16:uniqueId val="{00000001-D6DE-4254-B766-AC1E022D0A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B3-4815-A15E-E4E5623C8A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B3-4815-A15E-E4E5623C8A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9B-4B45-A969-5F4FF050C9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237</c:v>
                </c:pt>
              </c:numCache>
            </c:numRef>
          </c:val>
          <c:smooth val="0"/>
          <c:extLst>
            <c:ext xmlns:c16="http://schemas.microsoft.com/office/drawing/2014/chart" uri="{C3380CC4-5D6E-409C-BE32-E72D297353CC}">
              <c16:uniqueId val="{00000001-F99B-4B45-A969-5F4FF050C9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2.8</c:v>
                </c:pt>
              </c:numCache>
            </c:numRef>
          </c:val>
          <c:extLst>
            <c:ext xmlns:c16="http://schemas.microsoft.com/office/drawing/2014/chart" uri="{C3380CC4-5D6E-409C-BE32-E72D297353CC}">
              <c16:uniqueId val="{00000000-397B-493A-BA26-FB9142198B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135.35</c:v>
                </c:pt>
              </c:numCache>
            </c:numRef>
          </c:val>
          <c:smooth val="0"/>
          <c:extLst>
            <c:ext xmlns:c16="http://schemas.microsoft.com/office/drawing/2014/chart" uri="{C3380CC4-5D6E-409C-BE32-E72D297353CC}">
              <c16:uniqueId val="{00000001-397B-493A-BA26-FB9142198B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B2-4B05-B82E-C31BB8DE96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782.91</c:v>
                </c:pt>
              </c:numCache>
            </c:numRef>
          </c:val>
          <c:smooth val="0"/>
          <c:extLst>
            <c:ext xmlns:c16="http://schemas.microsoft.com/office/drawing/2014/chart" uri="{C3380CC4-5D6E-409C-BE32-E72D297353CC}">
              <c16:uniqueId val="{00000001-83B2-4B05-B82E-C31BB8DE96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78.67</c:v>
                </c:pt>
              </c:numCache>
            </c:numRef>
          </c:val>
          <c:extLst>
            <c:ext xmlns:c16="http://schemas.microsoft.com/office/drawing/2014/chart" uri="{C3380CC4-5D6E-409C-BE32-E72D297353CC}">
              <c16:uniqueId val="{00000000-A740-494E-B98D-9179FD01EE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A740-494E-B98D-9179FD01EE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531.91</c:v>
                </c:pt>
              </c:numCache>
            </c:numRef>
          </c:val>
          <c:extLst>
            <c:ext xmlns:c16="http://schemas.microsoft.com/office/drawing/2014/chart" uri="{C3380CC4-5D6E-409C-BE32-E72D297353CC}">
              <c16:uniqueId val="{00000000-CF2E-483E-8ACF-28A37B0071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316.97000000000003</c:v>
                </c:pt>
              </c:numCache>
            </c:numRef>
          </c:val>
          <c:smooth val="0"/>
          <c:extLst>
            <c:ext xmlns:c16="http://schemas.microsoft.com/office/drawing/2014/chart" uri="{C3380CC4-5D6E-409C-BE32-E72D297353CC}">
              <c16:uniqueId val="{00000001-CF2E-483E-8ACF-28A37B0071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【214.44】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6022</v>
      </c>
      <c r="AM8" s="69"/>
      <c r="AN8" s="69"/>
      <c r="AO8" s="69"/>
      <c r="AP8" s="69"/>
      <c r="AQ8" s="69"/>
      <c r="AR8" s="69"/>
      <c r="AS8" s="69"/>
      <c r="AT8" s="68">
        <f>データ!T6</f>
        <v>298.18</v>
      </c>
      <c r="AU8" s="68"/>
      <c r="AV8" s="68"/>
      <c r="AW8" s="68"/>
      <c r="AX8" s="68"/>
      <c r="AY8" s="68"/>
      <c r="AZ8" s="68"/>
      <c r="BA8" s="68"/>
      <c r="BB8" s="68">
        <f>データ!U6</f>
        <v>20.2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-118.37</v>
      </c>
      <c r="J10" s="68"/>
      <c r="K10" s="68"/>
      <c r="L10" s="68"/>
      <c r="M10" s="68"/>
      <c r="N10" s="68"/>
      <c r="O10" s="68"/>
      <c r="P10" s="68">
        <f>データ!P6</f>
        <v>0.03</v>
      </c>
      <c r="Q10" s="68"/>
      <c r="R10" s="68"/>
      <c r="S10" s="68"/>
      <c r="T10" s="68"/>
      <c r="U10" s="68"/>
      <c r="V10" s="68"/>
      <c r="W10" s="68">
        <f>データ!Q6</f>
        <v>100</v>
      </c>
      <c r="X10" s="68"/>
      <c r="Y10" s="68"/>
      <c r="Z10" s="68"/>
      <c r="AA10" s="68"/>
      <c r="AB10" s="68"/>
      <c r="AC10" s="68"/>
      <c r="AD10" s="69">
        <f>データ!R6</f>
        <v>4730</v>
      </c>
      <c r="AE10" s="69"/>
      <c r="AF10" s="69"/>
      <c r="AG10" s="69"/>
      <c r="AH10" s="69"/>
      <c r="AI10" s="69"/>
      <c r="AJ10" s="69"/>
      <c r="AK10" s="2"/>
      <c r="AL10" s="69">
        <f>データ!V6</f>
        <v>2</v>
      </c>
      <c r="AM10" s="69"/>
      <c r="AN10" s="69"/>
      <c r="AO10" s="69"/>
      <c r="AP10" s="69"/>
      <c r="AQ10" s="69"/>
      <c r="AR10" s="69"/>
      <c r="AS10" s="69"/>
      <c r="AT10" s="68">
        <f>データ!W6</f>
        <v>0.01</v>
      </c>
      <c r="AU10" s="68"/>
      <c r="AV10" s="68"/>
      <c r="AW10" s="68"/>
      <c r="AX10" s="68"/>
      <c r="AY10" s="68"/>
      <c r="AZ10" s="68"/>
      <c r="BA10" s="68"/>
      <c r="BB10" s="68">
        <f>データ!X6</f>
        <v>200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【97.34】</v>
      </c>
      <c r="F85" s="26" t="str">
        <f>データ!AT6</f>
        <v>【214.44】</v>
      </c>
      <c r="G85" s="26" t="str">
        <f>データ!BE6</f>
        <v>【140.89】</v>
      </c>
      <c r="H85" s="26" t="str">
        <f>データ!BP6</f>
        <v>【780.89】</v>
      </c>
      <c r="I85" s="26" t="str">
        <f>データ!CA6</f>
        <v>【48.58】</v>
      </c>
      <c r="J85" s="26" t="str">
        <f>データ!CL6</f>
        <v>【328.08】</v>
      </c>
      <c r="K85" s="26" t="str">
        <f>データ!CW6</f>
        <v>【46.74】</v>
      </c>
      <c r="L85" s="26" t="str">
        <f>データ!DH6</f>
        <v>【81.12】</v>
      </c>
      <c r="M85" s="26" t="str">
        <f>データ!DS6</f>
        <v>【33.20】</v>
      </c>
      <c r="N85" s="26" t="str">
        <f>データ!ED6</f>
        <v>【-】</v>
      </c>
      <c r="O85" s="26" t="str">
        <f>データ!EO6</f>
        <v>【-】</v>
      </c>
    </row>
  </sheetData>
  <sheetProtection algorithmName="SHA-512" hashValue="MI1+uj5apZGaOgrgA4ZlPhiHYdLzM+bzA9J6xOR6A8Kf2zSQGaE444KZbJAf3yNQdJbWAicajw/3J5283reu2A==" saltValue="6KT/yAbXQY7PdKMiDlOH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74055</v>
      </c>
      <c r="D6" s="33">
        <f t="shared" si="3"/>
        <v>46</v>
      </c>
      <c r="E6" s="33">
        <f t="shared" si="3"/>
        <v>18</v>
      </c>
      <c r="F6" s="33">
        <f t="shared" si="3"/>
        <v>1</v>
      </c>
      <c r="G6" s="33">
        <f t="shared" si="3"/>
        <v>0</v>
      </c>
      <c r="H6" s="33" t="str">
        <f t="shared" si="3"/>
        <v>福島県　西会津町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-118.37</v>
      </c>
      <c r="P6" s="34">
        <f t="shared" si="3"/>
        <v>0.03</v>
      </c>
      <c r="Q6" s="34">
        <f t="shared" si="3"/>
        <v>100</v>
      </c>
      <c r="R6" s="34">
        <f t="shared" si="3"/>
        <v>4730</v>
      </c>
      <c r="S6" s="34">
        <f t="shared" si="3"/>
        <v>6022</v>
      </c>
      <c r="T6" s="34">
        <f t="shared" si="3"/>
        <v>298.18</v>
      </c>
      <c r="U6" s="34">
        <f t="shared" si="3"/>
        <v>20.2</v>
      </c>
      <c r="V6" s="34">
        <f t="shared" si="3"/>
        <v>2</v>
      </c>
      <c r="W6" s="34">
        <f t="shared" si="3"/>
        <v>0.01</v>
      </c>
      <c r="X6" s="34">
        <f t="shared" si="3"/>
        <v>200</v>
      </c>
      <c r="Y6" s="35" t="str">
        <f>IF(Y7="",NA(),Y7)</f>
        <v>-</v>
      </c>
      <c r="Z6" s="35" t="str">
        <f t="shared" ref="Z6:AH6" si="4">IF(Z7="",NA(),Z7)</f>
        <v>-</v>
      </c>
      <c r="AA6" s="35" t="str">
        <f t="shared" si="4"/>
        <v>-</v>
      </c>
      <c r="AB6" s="35" t="str">
        <f t="shared" si="4"/>
        <v>-</v>
      </c>
      <c r="AC6" s="35">
        <f t="shared" si="4"/>
        <v>163.28</v>
      </c>
      <c r="AD6" s="35" t="str">
        <f t="shared" si="4"/>
        <v>-</v>
      </c>
      <c r="AE6" s="35" t="str">
        <f t="shared" si="4"/>
        <v>-</v>
      </c>
      <c r="AF6" s="35" t="str">
        <f t="shared" si="4"/>
        <v>-</v>
      </c>
      <c r="AG6" s="35" t="str">
        <f t="shared" si="4"/>
        <v>-</v>
      </c>
      <c r="AH6" s="35">
        <f t="shared" si="4"/>
        <v>96.14</v>
      </c>
      <c r="AI6" s="34" t="str">
        <f>IF(AI7="","",IF(AI7="-","【-】","【"&amp;SUBSTITUTE(TEXT(AI7,"#,##0.00"),"-","△")&amp;"】"))</f>
        <v>【97.34】</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237</v>
      </c>
      <c r="AT6" s="34" t="str">
        <f>IF(AT7="","",IF(AT7="-","【-】","【"&amp;SUBSTITUTE(TEXT(AT7,"#,##0.00"),"-","△")&amp;"】"))</f>
        <v>【214.44】</v>
      </c>
      <c r="AU6" s="35" t="str">
        <f>IF(AU7="",NA(),AU7)</f>
        <v>-</v>
      </c>
      <c r="AV6" s="35" t="str">
        <f t="shared" ref="AV6:BD6" si="6">IF(AV7="",NA(),AV7)</f>
        <v>-</v>
      </c>
      <c r="AW6" s="35" t="str">
        <f t="shared" si="6"/>
        <v>-</v>
      </c>
      <c r="AX6" s="35" t="str">
        <f t="shared" si="6"/>
        <v>-</v>
      </c>
      <c r="AY6" s="35">
        <f t="shared" si="6"/>
        <v>2.8</v>
      </c>
      <c r="AZ6" s="35" t="str">
        <f t="shared" si="6"/>
        <v>-</v>
      </c>
      <c r="BA6" s="35" t="str">
        <f t="shared" si="6"/>
        <v>-</v>
      </c>
      <c r="BB6" s="35" t="str">
        <f t="shared" si="6"/>
        <v>-</v>
      </c>
      <c r="BC6" s="35" t="str">
        <f t="shared" si="6"/>
        <v>-</v>
      </c>
      <c r="BD6" s="35">
        <f t="shared" si="6"/>
        <v>135.35</v>
      </c>
      <c r="BE6" s="34" t="str">
        <f>IF(BE7="","",IF(BE7="-","【-】","【"&amp;SUBSTITUTE(TEXT(BE7,"#,##0.00"),"-","△")&amp;"】"))</f>
        <v>【140.89】</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782.91</v>
      </c>
      <c r="BP6" s="34" t="str">
        <f>IF(BP7="","",IF(BP7="-","【-】","【"&amp;SUBSTITUTE(TEXT(BP7,"#,##0.00"),"-","△")&amp;"】"))</f>
        <v>【780.89】</v>
      </c>
      <c r="BQ6" s="35" t="str">
        <f>IF(BQ7="",NA(),BQ7)</f>
        <v>-</v>
      </c>
      <c r="BR6" s="35" t="str">
        <f t="shared" ref="BR6:BZ6" si="8">IF(BR7="",NA(),BR7)</f>
        <v>-</v>
      </c>
      <c r="BS6" s="35" t="str">
        <f t="shared" si="8"/>
        <v>-</v>
      </c>
      <c r="BT6" s="35" t="str">
        <f t="shared" si="8"/>
        <v>-</v>
      </c>
      <c r="BU6" s="35">
        <f t="shared" si="8"/>
        <v>78.67</v>
      </c>
      <c r="BV6" s="35" t="str">
        <f t="shared" si="8"/>
        <v>-</v>
      </c>
      <c r="BW6" s="35" t="str">
        <f t="shared" si="8"/>
        <v>-</v>
      </c>
      <c r="BX6" s="35" t="str">
        <f t="shared" si="8"/>
        <v>-</v>
      </c>
      <c r="BY6" s="35" t="str">
        <f t="shared" si="8"/>
        <v>-</v>
      </c>
      <c r="BZ6" s="35">
        <f t="shared" si="8"/>
        <v>49.38</v>
      </c>
      <c r="CA6" s="34" t="str">
        <f>IF(CA7="","",IF(CA7="-","【-】","【"&amp;SUBSTITUTE(TEXT(CA7,"#,##0.00"),"-","△")&amp;"】"))</f>
        <v>【48.58】</v>
      </c>
      <c r="CB6" s="35" t="str">
        <f>IF(CB7="",NA(),CB7)</f>
        <v>-</v>
      </c>
      <c r="CC6" s="35" t="str">
        <f t="shared" ref="CC6:CK6" si="9">IF(CC7="",NA(),CC7)</f>
        <v>-</v>
      </c>
      <c r="CD6" s="35" t="str">
        <f t="shared" si="9"/>
        <v>-</v>
      </c>
      <c r="CE6" s="35" t="str">
        <f t="shared" si="9"/>
        <v>-</v>
      </c>
      <c r="CF6" s="35">
        <f t="shared" si="9"/>
        <v>531.91</v>
      </c>
      <c r="CG6" s="35" t="str">
        <f t="shared" si="9"/>
        <v>-</v>
      </c>
      <c r="CH6" s="35" t="str">
        <f t="shared" si="9"/>
        <v>-</v>
      </c>
      <c r="CI6" s="35" t="str">
        <f t="shared" si="9"/>
        <v>-</v>
      </c>
      <c r="CJ6" s="35" t="str">
        <f t="shared" si="9"/>
        <v>-</v>
      </c>
      <c r="CK6" s="35">
        <f t="shared" si="9"/>
        <v>316.97000000000003</v>
      </c>
      <c r="CL6" s="34" t="str">
        <f>IF(CL7="","",IF(CL7="-","【-】","【"&amp;SUBSTITUTE(TEXT(CL7,"#,##0.00"),"-","△")&amp;"】"))</f>
        <v>【328.08】</v>
      </c>
      <c r="CM6" s="35" t="str">
        <f>IF(CM7="",NA(),CM7)</f>
        <v>-</v>
      </c>
      <c r="CN6" s="35" t="str">
        <f t="shared" ref="CN6:CV6" si="10">IF(CN7="",NA(),CN7)</f>
        <v>-</v>
      </c>
      <c r="CO6" s="35" t="str">
        <f t="shared" si="10"/>
        <v>-</v>
      </c>
      <c r="CP6" s="35" t="str">
        <f t="shared" si="10"/>
        <v>-</v>
      </c>
      <c r="CQ6" s="35">
        <f t="shared" si="10"/>
        <v>33.33</v>
      </c>
      <c r="CR6" s="35" t="str">
        <f t="shared" si="10"/>
        <v>-</v>
      </c>
      <c r="CS6" s="35" t="str">
        <f t="shared" si="10"/>
        <v>-</v>
      </c>
      <c r="CT6" s="35" t="str">
        <f t="shared" si="10"/>
        <v>-</v>
      </c>
      <c r="CU6" s="35" t="str">
        <f t="shared" si="10"/>
        <v>-</v>
      </c>
      <c r="CV6" s="35">
        <f t="shared" si="10"/>
        <v>46.36</v>
      </c>
      <c r="CW6" s="34" t="str">
        <f>IF(CW7="","",IF(CW7="-","【-】","【"&amp;SUBSTITUTE(TEXT(CW7,"#,##0.00"),"-","△")&amp;"】"))</f>
        <v>【46.74】</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83.08</v>
      </c>
      <c r="DH6" s="34" t="str">
        <f>IF(DH7="","",IF(DH7="-","【-】","【"&amp;SUBSTITUTE(TEXT(DH7,"#,##0.00"),"-","△")&amp;"】"))</f>
        <v>【81.12】</v>
      </c>
      <c r="DI6" s="35" t="str">
        <f>IF(DI7="",NA(),DI7)</f>
        <v>-</v>
      </c>
      <c r="DJ6" s="35" t="str">
        <f t="shared" ref="DJ6:DR6" si="12">IF(DJ7="",NA(),DJ7)</f>
        <v>-</v>
      </c>
      <c r="DK6" s="35" t="str">
        <f t="shared" si="12"/>
        <v>-</v>
      </c>
      <c r="DL6" s="35" t="str">
        <f t="shared" si="12"/>
        <v>-</v>
      </c>
      <c r="DM6" s="35">
        <f t="shared" si="12"/>
        <v>5.93</v>
      </c>
      <c r="DN6" s="35" t="str">
        <f t="shared" si="12"/>
        <v>-</v>
      </c>
      <c r="DO6" s="35" t="str">
        <f t="shared" si="12"/>
        <v>-</v>
      </c>
      <c r="DP6" s="35" t="str">
        <f t="shared" si="12"/>
        <v>-</v>
      </c>
      <c r="DQ6" s="35" t="str">
        <f t="shared" si="12"/>
        <v>-</v>
      </c>
      <c r="DR6" s="35">
        <f t="shared" si="12"/>
        <v>33.75</v>
      </c>
      <c r="DS6" s="34" t="str">
        <f>IF(DS7="","",IF(DS7="-","【-】","【"&amp;SUBSTITUTE(TEXT(DS7,"#,##0.00"),"-","△")&amp;"】"))</f>
        <v>【33.20】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74055</v>
      </c>
      <c r="D7" s="37">
        <v>46</v>
      </c>
      <c r="E7" s="37">
        <v>18</v>
      </c>
      <c r="F7" s="37">
        <v>1</v>
      </c>
      <c r="G7" s="37">
        <v>0</v>
      </c>
      <c r="H7" s="37" t="s">
        <v>96</v>
      </c>
      <c r="I7" s="37" t="s">
        <v>97</v>
      </c>
      <c r="J7" s="37" t="s">
        <v>98</v>
      </c>
      <c r="K7" s="37" t="s">
        <v>99</v>
      </c>
      <c r="L7" s="37" t="s">
        <v>100</v>
      </c>
      <c r="M7" s="37" t="s">
        <v>101</v>
      </c>
      <c r="N7" s="38" t="s">
        <v>102</v>
      </c>
      <c r="O7" s="38">
        <v>-118.37</v>
      </c>
      <c r="P7" s="38">
        <v>0.03</v>
      </c>
      <c r="Q7" s="38">
        <v>100</v>
      </c>
      <c r="R7" s="38">
        <v>4730</v>
      </c>
      <c r="S7" s="38">
        <v>6022</v>
      </c>
      <c r="T7" s="38">
        <v>298.18</v>
      </c>
      <c r="U7" s="38">
        <v>20.2</v>
      </c>
      <c r="V7" s="38">
        <v>2</v>
      </c>
      <c r="W7" s="38">
        <v>0.01</v>
      </c>
      <c r="X7" s="38">
        <v>200</v>
      </c>
      <c r="Y7" s="38" t="s">
        <v>102</v>
      </c>
      <c r="Z7" s="38" t="s">
        <v>102</v>
      </c>
      <c r="AA7" s="38" t="s">
        <v>102</v>
      </c>
      <c r="AB7" s="38" t="s">
        <v>102</v>
      </c>
      <c r="AC7" s="38">
        <v>163.28</v>
      </c>
      <c r="AD7" s="38" t="s">
        <v>102</v>
      </c>
      <c r="AE7" s="38" t="s">
        <v>102</v>
      </c>
      <c r="AF7" s="38" t="s">
        <v>102</v>
      </c>
      <c r="AG7" s="38" t="s">
        <v>102</v>
      </c>
      <c r="AH7" s="38">
        <v>96.14</v>
      </c>
      <c r="AI7" s="38">
        <v>97.34</v>
      </c>
      <c r="AJ7" s="38" t="s">
        <v>102</v>
      </c>
      <c r="AK7" s="38" t="s">
        <v>102</v>
      </c>
      <c r="AL7" s="38" t="s">
        <v>102</v>
      </c>
      <c r="AM7" s="38" t="s">
        <v>102</v>
      </c>
      <c r="AN7" s="38">
        <v>0</v>
      </c>
      <c r="AO7" s="38" t="s">
        <v>102</v>
      </c>
      <c r="AP7" s="38" t="s">
        <v>102</v>
      </c>
      <c r="AQ7" s="38" t="s">
        <v>102</v>
      </c>
      <c r="AR7" s="38" t="s">
        <v>102</v>
      </c>
      <c r="AS7" s="38">
        <v>237</v>
      </c>
      <c r="AT7" s="38">
        <v>214.44</v>
      </c>
      <c r="AU7" s="38" t="s">
        <v>102</v>
      </c>
      <c r="AV7" s="38" t="s">
        <v>102</v>
      </c>
      <c r="AW7" s="38" t="s">
        <v>102</v>
      </c>
      <c r="AX7" s="38" t="s">
        <v>102</v>
      </c>
      <c r="AY7" s="38">
        <v>2.8</v>
      </c>
      <c r="AZ7" s="38" t="s">
        <v>102</v>
      </c>
      <c r="BA7" s="38" t="s">
        <v>102</v>
      </c>
      <c r="BB7" s="38" t="s">
        <v>102</v>
      </c>
      <c r="BC7" s="38" t="s">
        <v>102</v>
      </c>
      <c r="BD7" s="38">
        <v>135.35</v>
      </c>
      <c r="BE7" s="38">
        <v>140.88999999999999</v>
      </c>
      <c r="BF7" s="38" t="s">
        <v>102</v>
      </c>
      <c r="BG7" s="38" t="s">
        <v>102</v>
      </c>
      <c r="BH7" s="38" t="s">
        <v>102</v>
      </c>
      <c r="BI7" s="38" t="s">
        <v>102</v>
      </c>
      <c r="BJ7" s="38">
        <v>0</v>
      </c>
      <c r="BK7" s="38" t="s">
        <v>102</v>
      </c>
      <c r="BL7" s="38" t="s">
        <v>102</v>
      </c>
      <c r="BM7" s="38" t="s">
        <v>102</v>
      </c>
      <c r="BN7" s="38" t="s">
        <v>102</v>
      </c>
      <c r="BO7" s="38">
        <v>782.91</v>
      </c>
      <c r="BP7" s="38">
        <v>780.89</v>
      </c>
      <c r="BQ7" s="38" t="s">
        <v>102</v>
      </c>
      <c r="BR7" s="38" t="s">
        <v>102</v>
      </c>
      <c r="BS7" s="38" t="s">
        <v>102</v>
      </c>
      <c r="BT7" s="38" t="s">
        <v>102</v>
      </c>
      <c r="BU7" s="38">
        <v>78.67</v>
      </c>
      <c r="BV7" s="38" t="s">
        <v>102</v>
      </c>
      <c r="BW7" s="38" t="s">
        <v>102</v>
      </c>
      <c r="BX7" s="38" t="s">
        <v>102</v>
      </c>
      <c r="BY7" s="38" t="s">
        <v>102</v>
      </c>
      <c r="BZ7" s="38">
        <v>49.38</v>
      </c>
      <c r="CA7" s="38">
        <v>48.58</v>
      </c>
      <c r="CB7" s="38" t="s">
        <v>102</v>
      </c>
      <c r="CC7" s="38" t="s">
        <v>102</v>
      </c>
      <c r="CD7" s="38" t="s">
        <v>102</v>
      </c>
      <c r="CE7" s="38" t="s">
        <v>102</v>
      </c>
      <c r="CF7" s="38">
        <v>531.91</v>
      </c>
      <c r="CG7" s="38" t="s">
        <v>102</v>
      </c>
      <c r="CH7" s="38" t="s">
        <v>102</v>
      </c>
      <c r="CI7" s="38" t="s">
        <v>102</v>
      </c>
      <c r="CJ7" s="38" t="s">
        <v>102</v>
      </c>
      <c r="CK7" s="38">
        <v>316.97000000000003</v>
      </c>
      <c r="CL7" s="38">
        <v>328.08</v>
      </c>
      <c r="CM7" s="38" t="s">
        <v>102</v>
      </c>
      <c r="CN7" s="38" t="s">
        <v>102</v>
      </c>
      <c r="CO7" s="38" t="s">
        <v>102</v>
      </c>
      <c r="CP7" s="38" t="s">
        <v>102</v>
      </c>
      <c r="CQ7" s="38">
        <v>33.33</v>
      </c>
      <c r="CR7" s="38" t="s">
        <v>102</v>
      </c>
      <c r="CS7" s="38" t="s">
        <v>102</v>
      </c>
      <c r="CT7" s="38" t="s">
        <v>102</v>
      </c>
      <c r="CU7" s="38" t="s">
        <v>102</v>
      </c>
      <c r="CV7" s="38">
        <v>46.36</v>
      </c>
      <c r="CW7" s="38">
        <v>46.74</v>
      </c>
      <c r="CX7" s="38" t="s">
        <v>102</v>
      </c>
      <c r="CY7" s="38" t="s">
        <v>102</v>
      </c>
      <c r="CZ7" s="38" t="s">
        <v>102</v>
      </c>
      <c r="DA7" s="38" t="s">
        <v>102</v>
      </c>
      <c r="DB7" s="38">
        <v>100</v>
      </c>
      <c r="DC7" s="38" t="s">
        <v>102</v>
      </c>
      <c r="DD7" s="38" t="s">
        <v>102</v>
      </c>
      <c r="DE7" s="38" t="s">
        <v>102</v>
      </c>
      <c r="DF7" s="38" t="s">
        <v>102</v>
      </c>
      <c r="DG7" s="38">
        <v>83.08</v>
      </c>
      <c r="DH7" s="38">
        <v>81.12</v>
      </c>
      <c r="DI7" s="38" t="s">
        <v>102</v>
      </c>
      <c r="DJ7" s="38" t="s">
        <v>102</v>
      </c>
      <c r="DK7" s="38" t="s">
        <v>102</v>
      </c>
      <c r="DL7" s="38" t="s">
        <v>102</v>
      </c>
      <c r="DM7" s="38">
        <v>5.93</v>
      </c>
      <c r="DN7" s="38" t="s">
        <v>102</v>
      </c>
      <c r="DO7" s="38" t="s">
        <v>102</v>
      </c>
      <c r="DP7" s="38" t="s">
        <v>102</v>
      </c>
      <c r="DQ7" s="38" t="s">
        <v>102</v>
      </c>
      <c r="DR7" s="38">
        <v>33.75</v>
      </c>
      <c r="DS7" s="38">
        <v>33.200000000000003</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