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W:\建設課\04_2021年度\03.　特別会計\05.　決算\07.　経営比較分析\R4.1.28〆公営企業に係る経営比較分析表（令和２年度決算）の分析等について\回答用\"/>
    </mc:Choice>
  </mc:AlternateContent>
  <xr:revisionPtr revIDLastSave="0" documentId="13_ncr:1_{ABE6DB35-E4FB-413A-8D49-787AEF568E10}" xr6:coauthVersionLast="47" xr6:coauthVersionMax="47" xr10:uidLastSave="{00000000-0000-0000-0000-000000000000}"/>
  <workbookProtection workbookAlgorithmName="SHA-512" workbookHashValue="iOWDzeHjxiSKQ4e6b5GqQxiF3r0iO+pTobPqt22xeWotdbZptLDRo9mwmzQzVLoPj+eoV4hmi4hG1tjlAaJLXw==" workbookSaltValue="aoHQkqZS3J1fFN2Zm2BNtA==" workbookSpinCount="100000" lockStructure="1"/>
  <bookViews>
    <workbookView xWindow="375" yWindow="300" windowWidth="20115" windowHeight="101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J86" i="4"/>
  <c r="E86" i="4"/>
  <c r="AL10" i="4"/>
  <c r="AD10" i="4"/>
  <c r="B10" i="4"/>
  <c r="AL8" i="4"/>
  <c r="P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<sst xmlns="http://schemas.openxmlformats.org/spreadsheetml/2006/main" count="236" uniqueCount="121">
  <si>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</si>
  <si>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</si>
  <si>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</si>
  <si>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</si>
  <si>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</si>
  <si>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</si>
  <si>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</si>
  <si>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</si>
  <si>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</si>
  <si>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</si>
  <si>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</si>
  <si>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</si>
  <si>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</si>
  <si>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</si>
  <si>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</si>
  <si>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</si>
  <si>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</si>
  <si>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</si>
  <si>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</si>
  <si>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</si>
  <si>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</si>
  <si>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</si>
  <si>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</si>
  <si>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</si>
  <si>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</si>
  <si>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</si>
  <si>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</si>
  <si>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</si>
  <si>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</si>
  <si>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</si>
  <si>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</si>
  <si>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</si>
  <si>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</si>
  <si>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</si>
  <si>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</si>
  <si>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</si>
  <si>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</si>
  <si>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</si>
  <si>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</si>
  <si>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</si>
  <si>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</si>
  <si>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</si>
  <si>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</si>
  <si>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</si>
  <si>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</si>
  <si>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</si>
  <si>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</si>
  <si>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</si>
  <si>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</si>
  <si>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</si>
  <si>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</si>
  <si>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</si>
  <si>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</si>
  <si>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</si>
  <si>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</si>
  <si>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</si>
  <si>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</si>
  <si>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</si>
  <si>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</si>
  <si>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</si>
  <si>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</si>
  <si>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</si>
  <si>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</si>
  <si>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</si>
  <si>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</si>
  <si>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</si>
  <si>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</si>
  <si>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</si>
  <si>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</si>
  <si>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</si>
  <si>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</si>
  <si>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</si>
  <si>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</si>
  <si>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</si>
  <si>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</si>
  <si>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</si>
  <si>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</si>
  <si>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</si>
  <si>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</si>
  <si>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</si>
  <si>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</si>
  <si>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</si>
  <si>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</si>
  <si>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</si>
  <si>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</si>
  <si>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</si>
  <si>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</si>
  <si>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</si>
  <si>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</si>
  <si>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</si>
  <si>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</si>
  <si>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</si>
  <si>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</si>
  <si>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</si>
  <si>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</si>
  <si>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</si>
  <si>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</si>
  <si>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</si>
  <si>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</si>
  <si>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</si>
  <si>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</si>
  <si>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</si>
  <si>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</si>
  <si>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</si>
  <si>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</si>
  <si>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</si>
  <si>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</si>
  <si>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</si>
  <si>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</si>
  <si>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</si>
  <si>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</si>
  <si>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</si>
  <si>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</si>
  <si>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</si>
  <si>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</si>
  <si>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</si>
  <si>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</si>
  <si>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</si>
  <si>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使用開始から20年以上経過しており、老朽化が進行しているため、優先順位をつけながら更新・修繕が必要と考えている。</t>
    <rPh sb="0" eb="2">
      <t>シヨウ</t>
    </rPh>
    <rPh sb="2" eb="4">
      <t>カイシ</t>
    </rPh>
    <rPh sb="8" eb="9">
      <t>ネン</t>
    </rPh>
    <rPh sb="9" eb="11">
      <t>イジョウ</t>
    </rPh>
    <rPh sb="11" eb="13">
      <t>ケイカ</t>
    </rPh>
    <rPh sb="18" eb="21">
      <t>ロウキュウカ</t>
    </rPh>
    <rPh sb="22" eb="24">
      <t>シンコウ</t>
    </rPh>
    <rPh sb="31" eb="33">
      <t>ユウセン</t>
    </rPh>
    <rPh sb="33" eb="35">
      <t>ジュンイ</t>
    </rPh>
    <rPh sb="41" eb="43">
      <t>コウシン</t>
    </rPh>
    <rPh sb="44" eb="46">
      <t>シュウゼン</t>
    </rPh>
    <rPh sb="47" eb="49">
      <t>ヒツヨウ</t>
    </rPh>
    <rPh sb="50" eb="51">
      <t>カンガ</t>
    </rPh>
    <phoneticPr fontId="4"/>
  </si>
  <si>
    <t>令和２年度については、新型コロナウイルス感染症の流行により観光客の減少に伴って料金収入が減少し、経費回収率が低くなっている。また、事業規模が小さいことから料金収入のみでは賄えず、一般会計繰入金に頼っている。</t>
    <rPh sb="0" eb="2">
      <t>レイワ</t>
    </rPh>
    <rPh sb="3" eb="5">
      <t>ネンド</t>
    </rPh>
    <rPh sb="11" eb="13">
      <t>シンガタ</t>
    </rPh>
    <rPh sb="20" eb="22">
      <t>カンセン</t>
    </rPh>
    <rPh sb="22" eb="23">
      <t>ショウ</t>
    </rPh>
    <rPh sb="24" eb="26">
      <t>リュウコウ</t>
    </rPh>
    <rPh sb="29" eb="32">
      <t>カンコウキャク</t>
    </rPh>
    <rPh sb="33" eb="35">
      <t>ゲンショウ</t>
    </rPh>
    <rPh sb="36" eb="37">
      <t>トモナ</t>
    </rPh>
    <rPh sb="39" eb="41">
      <t>リョウキン</t>
    </rPh>
    <rPh sb="41" eb="43">
      <t>シュウニュウ</t>
    </rPh>
    <rPh sb="44" eb="46">
      <t>ゲンショウ</t>
    </rPh>
    <rPh sb="48" eb="50">
      <t>ケイヒ</t>
    </rPh>
    <rPh sb="50" eb="52">
      <t>カイシュウ</t>
    </rPh>
    <rPh sb="52" eb="53">
      <t>リツ</t>
    </rPh>
    <rPh sb="54" eb="55">
      <t>ヒク</t>
    </rPh>
    <rPh sb="65" eb="67">
      <t>ジギョウ</t>
    </rPh>
    <rPh sb="67" eb="69">
      <t>キボ</t>
    </rPh>
    <rPh sb="70" eb="71">
      <t>チイ</t>
    </rPh>
    <rPh sb="77" eb="79">
      <t>リョウキン</t>
    </rPh>
    <rPh sb="79" eb="81">
      <t>シュウニュウ</t>
    </rPh>
    <rPh sb="85" eb="86">
      <t>マカナ</t>
    </rPh>
    <rPh sb="89" eb="91">
      <t>イッパン</t>
    </rPh>
    <rPh sb="91" eb="93">
      <t>カイケイ</t>
    </rPh>
    <rPh sb="93" eb="95">
      <t>クリイレ</t>
    </rPh>
    <rPh sb="95" eb="96">
      <t>キン</t>
    </rPh>
    <rPh sb="97" eb="98">
      <t>タヨ</t>
    </rPh>
    <phoneticPr fontId="4"/>
  </si>
  <si>
    <t>農業集落排水事業は、対象者も少ないことから料金収入だけでは施設の維持管理ができず一般会計繰入金に頼っている状況であるため、事業の見直し（料金改定など）を行う必要があると考えている。</t>
    <rPh sb="0" eb="2">
      <t>ノウギョウ</t>
    </rPh>
    <rPh sb="2" eb="4">
      <t>シュウラク</t>
    </rPh>
    <rPh sb="4" eb="6">
      <t>ハイスイ</t>
    </rPh>
    <rPh sb="6" eb="8">
      <t>ジギョウ</t>
    </rPh>
    <rPh sb="10" eb="13">
      <t>タイショウシャ</t>
    </rPh>
    <rPh sb="14" eb="15">
      <t>スク</t>
    </rPh>
    <rPh sb="21" eb="23">
      <t>リョウキン</t>
    </rPh>
    <rPh sb="23" eb="25">
      <t>シュウニュウ</t>
    </rPh>
    <rPh sb="29" eb="31">
      <t>シセツ</t>
    </rPh>
    <rPh sb="32" eb="34">
      <t>イジ</t>
    </rPh>
    <rPh sb="34" eb="36">
      <t>カンリ</t>
    </rPh>
    <rPh sb="40" eb="42">
      <t>イッパン</t>
    </rPh>
    <rPh sb="42" eb="44">
      <t>カイケイ</t>
    </rPh>
    <rPh sb="44" eb="46">
      <t>クリイレ</t>
    </rPh>
    <rPh sb="46" eb="47">
      <t>キン</t>
    </rPh>
    <rPh sb="48" eb="49">
      <t>タヨ</t>
    </rPh>
    <rPh sb="53" eb="55">
      <t>ジョウキョウ</t>
    </rPh>
    <rPh sb="61" eb="63">
      <t>ジギョウ</t>
    </rPh>
    <rPh sb="64" eb="66">
      <t>ミナオ</t>
    </rPh>
    <rPh sb="68" eb="70">
      <t>リョウキン</t>
    </rPh>
    <rPh sb="70" eb="72">
      <t>カイテイ</t>
    </rPh>
    <rPh sb="76" eb="77">
      <t>オコナ</t>
    </rPh>
    <rPh sb="78" eb="80">
      <t>ヒツヨウ</t>
    </rPh>
    <rPh sb="84" eb="8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</si>
</sst>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8D-4511-9E4D-3025B2BBA6A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B88D-4511-9E4D-3025B2BBA6A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70.83</c:v>
                </c:pt>
                <c:pt idx="1">
                  <c:v>90.08</c:v>
                </c:pt>
                <c:pt idx="2">
                  <c:v>86.9</c:v>
                </c:pt>
                <c:pt idx="3">
                  <c:v>88.69</c:v>
                </c:pt>
                <c:pt idx="4">
                  <c:v>96.83</c:v>
                </c:pt>
              </c:numCache>
            </c:numRef>
          </c:val>
          <c:extLst>
            <c:ext xmlns:c16="http://schemas.microsoft.com/office/drawing/2014/chart" uri="{C3380CC4-5D6E-409C-BE32-E72D297353CC}">
              <c16:uniqueId val="{00000000-4C83-4A40-8B49-A101FEE0F6B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C83-4A40-8B49-A101FEE0F6B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91.93</c:v>
                </c:pt>
                <c:pt idx="1">
                  <c:v>92.51</c:v>
                </c:pt>
                <c:pt idx="2">
                  <c:v>93.56</c:v>
                </c:pt>
                <c:pt idx="3">
                  <c:v>94.21</c:v>
                </c:pt>
                <c:pt idx="4">
                  <c:v>94.07</c:v>
                </c:pt>
              </c:numCache>
            </c:numRef>
          </c:val>
          <c:extLst>
            <c:ext xmlns:c16="http://schemas.microsoft.com/office/drawing/2014/chart" uri="{C3380CC4-5D6E-409C-BE32-E72D297353CC}">
              <c16:uniqueId val="{00000000-B6E3-427C-B723-23689491CE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B6E3-427C-B723-23689491CE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40.33</c:v>
                </c:pt>
                <c:pt idx="1">
                  <c:v>80.81</c:v>
                </c:pt>
                <c:pt idx="2">
                  <c:v>94.96</c:v>
                </c:pt>
                <c:pt idx="3">
                  <c:v>95.48</c:v>
                </c:pt>
                <c:pt idx="4">
                  <c:v>81.48</c:v>
                </c:pt>
              </c:numCache>
            </c:numRef>
          </c:val>
          <c:extLst>
            <c:ext xmlns:c16="http://schemas.microsoft.com/office/drawing/2014/chart" uri="{C3380CC4-5D6E-409C-BE32-E72D297353CC}">
              <c16:uniqueId val="{00000000-D069-489E-A4A8-FB25394306B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9-489E-A4A8-FB25394306B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16-436D-BF22-ECB04A05892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16-436D-BF22-ECB04A05892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CE-42DC-849B-DBDB301D58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CE-42DC-849B-DBDB301D58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D1-4F20-A896-5A2C48D852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D1-4F20-A896-5A2C48D852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42-4B4B-ABC0-E11A79EFBD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42-4B4B-ABC0-E11A79EFBD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B1-4A70-9F64-13023824CEF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17B1-4A70-9F64-13023824CEF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5.94</c:v>
                </c:pt>
                <c:pt idx="1">
                  <c:v>8.6</c:v>
                </c:pt>
                <c:pt idx="2">
                  <c:v>38.619999999999997</c:v>
                </c:pt>
                <c:pt idx="3">
                  <c:v>44.51</c:v>
                </c:pt>
                <c:pt idx="4">
                  <c:v>21.32</c:v>
                </c:pt>
              </c:numCache>
            </c:numRef>
          </c:val>
          <c:extLst>
            <c:ext xmlns:c16="http://schemas.microsoft.com/office/drawing/2014/chart" uri="{C3380CC4-5D6E-409C-BE32-E72D297353CC}">
              <c16:uniqueId val="{00000000-121E-4A1D-9147-E1499DD7038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121E-4A1D-9147-E1499DD7038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2700.81</c:v>
                </c:pt>
                <c:pt idx="1">
                  <c:v>1830.87</c:v>
                </c:pt>
                <c:pt idx="2">
                  <c:v>413.73</c:v>
                </c:pt>
                <c:pt idx="3">
                  <c:v>377.17</c:v>
                </c:pt>
                <c:pt idx="4">
                  <c:v>784.36</c:v>
                </c:pt>
              </c:numCache>
            </c:numRef>
          </c:val>
          <c:extLst>
            <c:ext xmlns:c16="http://schemas.microsoft.com/office/drawing/2014/chart" uri="{C3380CC4-5D6E-409C-BE32-E72D297353CC}">
              <c16:uniqueId val="{00000000-D5D1-400F-BEF8-13F2474E666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5D1-400F-BEF8-13F2474E666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6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北塩原村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2666</v>
      </c>
      <c r="AM8" s="51"/>
      <c r="AN8" s="51"/>
      <c r="AO8" s="51"/>
      <c r="AP8" s="51"/>
      <c r="AQ8" s="51"/>
      <c r="AR8" s="51"/>
      <c r="AS8" s="51"/>
      <c r="AT8" s="46">
        <f>データ!T6</f>
        <v>234.08</v>
      </c>
      <c r="AU8" s="46"/>
      <c r="AV8" s="46"/>
      <c r="AW8" s="46"/>
      <c r="AX8" s="46"/>
      <c r="AY8" s="46"/>
      <c r="AZ8" s="46"/>
      <c r="BA8" s="46"/>
      <c r="BB8" s="46">
        <f>データ!U6</f>
        <v>11.39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9.6199999999999992</v>
      </c>
      <c r="Q10" s="46"/>
      <c r="R10" s="46"/>
      <c r="S10" s="46"/>
      <c r="T10" s="46"/>
      <c r="U10" s="46"/>
      <c r="V10" s="46"/>
      <c r="W10" s="46">
        <f>データ!Q6</f>
        <v>17.010000000000002</v>
      </c>
      <c r="X10" s="46"/>
      <c r="Y10" s="46"/>
      <c r="Z10" s="46"/>
      <c r="AA10" s="46"/>
      <c r="AB10" s="46"/>
      <c r="AC10" s="46"/>
      <c r="AD10" s="51">
        <f>データ!R6</f>
        <v>2695</v>
      </c>
      <c r="AE10" s="51"/>
      <c r="AF10" s="51"/>
      <c r="AG10" s="51"/>
      <c r="AH10" s="51"/>
      <c r="AI10" s="51"/>
      <c r="AJ10" s="51"/>
      <c r="AK10" s="2"/>
      <c r="AL10" s="51">
        <f>データ!V6</f>
        <v>253</v>
      </c>
      <c r="AM10" s="51"/>
      <c r="AN10" s="51"/>
      <c r="AO10" s="51"/>
      <c r="AP10" s="51"/>
      <c r="AQ10" s="51"/>
      <c r="AR10" s="51"/>
      <c r="AS10" s="51"/>
      <c r="AT10" s="46">
        <f>データ!W6</f>
        <v>0.32</v>
      </c>
      <c r="AU10" s="46"/>
      <c r="AV10" s="46"/>
      <c r="AW10" s="46"/>
      <c r="AX10" s="46"/>
      <c r="AY10" s="46"/>
      <c r="AZ10" s="46"/>
      <c r="BA10" s="46"/>
      <c r="BB10" s="46">
        <f>データ!X6</f>
        <v>790.63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EDhv/BMA1qIeYnFWBNl6LqMR4FL/kre2j1ii4cjH7rbZl1ypNCcVGdEVqlBY1HmCHAmNCV6Sd+zFwOCEzOPwew==" saltValue="hkS7lwaHcnntaH/bxm3G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74021</v>
      </c>
      <c r="D6" s="33">
        <f t="shared" si="3"/>
        <v>47</v>
      </c>
      <c r="E6" s="33">
        <f t="shared" si="3"/>
        <v>17</v>
      </c>
      <c r="F6" s="33">
        <f t="shared" si="3"/>
        <v>5</v>
      </c>
      <c r="G6" s="33">
        <f t="shared" si="3"/>
        <v>0</v>
      </c>
      <c r="H6" s="33" t="str">
        <f t="shared" si="3"/>
        <v>福島県　北塩原村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9.6199999999999992</v>
      </c>
      <c r="Q6" s="34">
        <f t="shared" si="3"/>
        <v>17.010000000000002</v>
      </c>
      <c r="R6" s="34">
        <f t="shared" si="3"/>
        <v>2695</v>
      </c>
      <c r="S6" s="34">
        <f t="shared" si="3"/>
        <v>2666</v>
      </c>
      <c r="T6" s="34">
        <f t="shared" si="3"/>
        <v>234.08</v>
      </c>
      <c r="U6" s="34">
        <f t="shared" si="3"/>
        <v>11.39</v>
      </c>
      <c r="V6" s="34">
        <f t="shared" si="3"/>
        <v>253</v>
      </c>
      <c r="W6" s="34">
        <f t="shared" si="3"/>
        <v>0.32</v>
      </c>
      <c r="X6" s="34">
        <f t="shared" si="3"/>
        <v>790.63</v>
      </c>
      <c r="Y6" s="35">
        <f>IF(Y7="",NA(),Y7)</f>
        <v>40.33</v>
      </c>
      <c r="Z6" s="35">
        <f t="shared" ref="Z6:AH6" si="4">IF(Z7="",NA(),Z7)</f>
        <v>80.81</v>
      </c>
      <c r="AA6" s="35">
        <f t="shared" si="4"/>
        <v>94.96</v>
      </c>
      <c r="AB6" s="35">
        <f t="shared" si="4"/>
        <v>95.48</v>
      </c>
      <c r="AC6" s="35">
        <f t="shared" si="4"/>
        <v>81.48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5.94</v>
      </c>
      <c r="BR6" s="35">
        <f t="shared" ref="BR6:BZ6" si="8">IF(BR7="",NA(),BR7)</f>
        <v>8.6</v>
      </c>
      <c r="BS6" s="35">
        <f t="shared" si="8"/>
        <v>38.619999999999997</v>
      </c>
      <c r="BT6" s="35">
        <f t="shared" si="8"/>
        <v>44.51</v>
      </c>
      <c r="BU6" s="35">
        <f t="shared" si="8"/>
        <v>21.32</v>
      </c>
      <c r="BV6" s="35">
        <f t="shared" si="8"/>
        <v>55.32</v>
      </c>
      <c r="BW6" s="35">
        <f t="shared" si="8"/>
        <v>59.8</v>
      </c>
      <c r="BX6" s="35">
        <f t="shared" si="8"/>
        <v>57.77</v>
      </c>
      <c r="BY6" s="35">
        <f t="shared" si="8"/>
        <v>57.31</v>
      </c>
      <c r="BZ6" s="35">
        <f t="shared" si="8"/>
        <v>57.08</v>
      </c>
      <c r="CA6" s="34" t="str">
        <f>IF(CA7="","",IF(CA7="-","【-】","【"&amp;SUBSTITUTE(TEXT(CA7,"#,##0.00"),"-","△")&amp;"】"))</f>
        <v>【60.94】</v>
      </c>
      <c r="CB6" s="35">
        <f>IF(CB7="",NA(),CB7)</f>
        <v>2700.81</v>
      </c>
      <c r="CC6" s="35">
        <f t="shared" ref="CC6:CK6" si="9">IF(CC7="",NA(),CC7)</f>
        <v>1830.87</v>
      </c>
      <c r="CD6" s="35">
        <f t="shared" si="9"/>
        <v>413.73</v>
      </c>
      <c r="CE6" s="35">
        <f t="shared" si="9"/>
        <v>377.17</v>
      </c>
      <c r="CF6" s="35">
        <f t="shared" si="9"/>
        <v>784.36</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70.83</v>
      </c>
      <c r="CN6" s="35">
        <f t="shared" ref="CN6:CV6" si="10">IF(CN7="",NA(),CN7)</f>
        <v>90.08</v>
      </c>
      <c r="CO6" s="35">
        <f t="shared" si="10"/>
        <v>86.9</v>
      </c>
      <c r="CP6" s="35">
        <f t="shared" si="10"/>
        <v>88.69</v>
      </c>
      <c r="CQ6" s="35">
        <f t="shared" si="10"/>
        <v>96.83</v>
      </c>
      <c r="CR6" s="35">
        <f t="shared" si="10"/>
        <v>60.65</v>
      </c>
      <c r="CS6" s="35">
        <f t="shared" si="10"/>
        <v>51.75</v>
      </c>
      <c r="CT6" s="35">
        <f t="shared" si="10"/>
        <v>50.68</v>
      </c>
      <c r="CU6" s="35">
        <f t="shared" si="10"/>
        <v>50.14</v>
      </c>
      <c r="CV6" s="35">
        <f t="shared" si="10"/>
        <v>54.83</v>
      </c>
      <c r="CW6" s="34" t="str">
        <f>IF(CW7="","",IF(CW7="-","【-】","【"&amp;SUBSTITUTE(TEXT(CW7,"#,##0.00"),"-","△")&amp;"】"))</f>
        <v>【54.84】</v>
      </c>
      <c r="CX6" s="35">
        <f>IF(CX7="",NA(),CX7)</f>
        <v>91.93</v>
      </c>
      <c r="CY6" s="35">
        <f t="shared" ref="CY6:DG6" si="11">IF(CY7="",NA(),CY7)</f>
        <v>92.51</v>
      </c>
      <c r="CZ6" s="35">
        <f t="shared" si="11"/>
        <v>93.56</v>
      </c>
      <c r="DA6" s="35">
        <f t="shared" si="11"/>
        <v>94.21</v>
      </c>
      <c r="DB6" s="35">
        <f t="shared" si="11"/>
        <v>94.07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74021</v>
      </c>
      <c r="D7" s="37">
        <v>47</v>
      </c>
      <c r="E7" s="37">
        <v>17</v>
      </c>
      <c r="F7" s="37">
        <v>5</v>
      </c>
      <c r="G7" s="37">
        <v>0</v>
      </c>
      <c r="H7" s="37" t="s">
        <v>98</v>
      </c>
      <c r="I7" s="37" t="s">
        <v>99</v>
      </c>
      <c r="J7" s="37" t="s">
        <v>100</v>
      </c>
      <c r="K7" s="37" t="s">
        <v>101</v>
      </c>
      <c r="L7" s="37" t="s">
        <v>102</v>
      </c>
      <c r="M7" s="37" t="s">
        <v>103</v>
      </c>
      <c r="N7" s="38" t="s">
        <v>104</v>
      </c>
      <c r="O7" s="38" t="s">
        <v>105</v>
      </c>
      <c r="P7" s="38">
        <v>9.6199999999999992</v>
      </c>
      <c r="Q7" s="38">
        <v>17.010000000000002</v>
      </c>
      <c r="R7" s="38">
        <v>2695</v>
      </c>
      <c r="S7" s="38">
        <v>2666</v>
      </c>
      <c r="T7" s="38">
        <v>234.08</v>
      </c>
      <c r="U7" s="38">
        <v>11.39</v>
      </c>
      <c r="V7" s="38">
        <v>253</v>
      </c>
      <c r="W7" s="38">
        <v>0.32</v>
      </c>
      <c r="X7" s="38">
        <v>790.63</v>
      </c>
      <c r="Y7" s="38">
        <v>40.33</v>
      </c>
      <c r="Z7" s="38">
        <v>80.81</v>
      </c>
      <c r="AA7" s="38">
        <v>94.96</v>
      </c>
      <c r="AB7" s="38">
        <v>95.48</v>
      </c>
      <c r="AC7" s="38">
        <v>81.48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5.94</v>
      </c>
      <c r="BR7" s="38">
        <v>8.6</v>
      </c>
      <c r="BS7" s="38">
        <v>38.619999999999997</v>
      </c>
      <c r="BT7" s="38">
        <v>44.51</v>
      </c>
      <c r="BU7" s="38">
        <v>21.32</v>
      </c>
      <c r="BV7" s="38">
        <v>55.32</v>
      </c>
      <c r="BW7" s="38">
        <v>59.8</v>
      </c>
      <c r="BX7" s="38">
        <v>57.77</v>
      </c>
      <c r="BY7" s="38">
        <v>57.31</v>
      </c>
      <c r="BZ7" s="38">
        <v>57.08</v>
      </c>
      <c r="CA7" s="38">
        <v>60.94</v>
      </c>
      <c r="CB7" s="38">
        <v>2700.81</v>
      </c>
      <c r="CC7" s="38">
        <v>1830.87</v>
      </c>
      <c r="CD7" s="38">
        <v>413.73</v>
      </c>
      <c r="CE7" s="38">
        <v>377.17</v>
      </c>
      <c r="CF7" s="38">
        <v>784.36</v>
      </c>
      <c r="CG7" s="38">
        <v>283.17</v>
      </c>
      <c r="CH7" s="38">
        <v>263.76</v>
      </c>
      <c r="CI7" s="38">
        <v>274.35000000000002</v>
      </c>
      <c r="CJ7" s="38">
        <v>273.52</v>
      </c>
      <c r="CK7" s="38">
        <v>274.99</v>
      </c>
      <c r="CL7" s="38">
        <v>253.04</v>
      </c>
      <c r="CM7" s="38">
        <v>70.83</v>
      </c>
      <c r="CN7" s="38">
        <v>90.08</v>
      </c>
      <c r="CO7" s="38">
        <v>86.9</v>
      </c>
      <c r="CP7" s="38">
        <v>88.69</v>
      </c>
      <c r="CQ7" s="38">
        <v>96.83</v>
      </c>
      <c r="CR7" s="38">
        <v>60.65</v>
      </c>
      <c r="CS7" s="38">
        <v>51.75</v>
      </c>
      <c r="CT7" s="38">
        <v>50.68</v>
      </c>
      <c r="CU7" s="38">
        <v>50.14</v>
      </c>
      <c r="CV7" s="38">
        <v>54.83</v>
      </c>
      <c r="CW7" s="38">
        <v>54.84</v>
      </c>
      <c r="CX7" s="38">
        <v>91.93</v>
      </c>
      <c r="CY7" s="38">
        <v>92.51</v>
      </c>
      <c r="CZ7" s="38">
        <v>93.56</v>
      </c>
      <c r="DA7" s="38">
        <v>94.21</v>
      </c>
      <c r="DB7" s="38">
        <v>94.07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