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W:\建設課\04_2021年度\03.　特別会計\05.　決算\07.　経営比較分析\R4.1.28〆公営企業に係る経営比較分析表（令和２年度決算）の分析等について\回答用\"/>
    </mc:Choice>
  </mc:AlternateContent>
  <xr:revisionPtr revIDLastSave="0" documentId="13_ncr:1_{8276EFF0-790F-42E8-A056-9F2AA98D9B1B}" xr6:coauthVersionLast="47" xr6:coauthVersionMax="47" xr10:uidLastSave="{00000000-0000-0000-0000-000000000000}"/>
  <workbookProtection workbookAlgorithmName="SHA-512" workbookHashValue="F/BdWDi1pHjigpI2vmcju+L0/jhVhAnZcv0BwDbY3MSSAobIU35f9Y9IsMxlEIRVgBglHAMmx6lOce+z/hyvXg==" workbookSaltValue="0nAWyqjw+2Jzep2pbXVjSg==" workbookSpinCount="100000" lockStructure="1"/>
  <bookViews>
    <workbookView xWindow="375" yWindow="300" windowWidth="20115" windowHeight="1015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AL8" i="4" s="1"/>
  <c r="R6" i="5"/>
  <c r="Q6" i="5"/>
  <c r="P6" i="5"/>
  <c r="P10" i="4" s="1"/>
  <c r="O6" i="5"/>
  <c r="I10" i="4" s="1"/>
  <c r="N6" i="5"/>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E86" i="4"/>
  <c r="AL10" i="4"/>
  <c r="AD10" i="4"/>
  <c r="W10" i="4"/>
  <c r="B10" i="4"/>
  <c r="I8" i="4"/>
  <c r="B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<sst xmlns="http://schemas.openxmlformats.org/spreadsheetml/2006/main" count="236" uniqueCount="118">
  <si>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</si>
  <si>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</si>
  <si>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</si>
  <si>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</si>
  <si>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</si>
  <si>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</si>
  <si>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</si>
  <si>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</si>
  <si>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</si>
  <si>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</si>
  <si>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</si>
  <si>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</si>
  <si>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</si>
  <si>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</si>
  <si>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</si>
  <si>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</si>
  <si>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</si>
  <si>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</si>
  <si>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</si>
  <si>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</si>
  <si>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</si>
  <si>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</si>
  <si>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</si>
  <si>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</si>
  <si>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</si>
  <si>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</si>
  <si>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</si>
  <si>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</si>
  <si>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</si>
  <si>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</si>
  <si>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</si>
  <si>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</si>
  <si>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</si>
  <si>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</si>
  <si>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</si>
  <si>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</si>
  <si>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</si>
  <si>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</si>
  <si>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</si>
  <si>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</si>
  <si>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</si>
  <si>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</si>
  <si>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</si>
  <si>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</si>
  <si>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</si>
  <si>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</si>
  <si>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</si>
  <si>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</si>
  <si>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</si>
  <si>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</si>
  <si>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</si>
  <si>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</si>
  <si>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</si>
  <si>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</si>
  <si>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</si>
  <si>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</si>
  <si>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</si>
  <si>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</si>
  <si>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</si>
  <si>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</si>
  <si>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</si>
  <si>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</si>
  <si>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</si>
  <si>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</si>
  <si>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</si>
  <si>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</si>
  <si>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</si>
  <si>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</si>
  <si>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</si>
  <si>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</si>
  <si>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</si>
  <si>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</si>
  <si>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</si>
  <si>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</si>
  <si>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</si>
  <si>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</si>
  <si>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</si>
  <si>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</si>
  <si>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</si>
  <si>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</si>
  <si>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</si>
  <si>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</si>
  <si>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</si>
  <si>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</si>
  <si>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</si>
  <si>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</si>
  <si>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</si>
  <si>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</si>
  <si>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</si>
  <si>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</si>
  <si>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</si>
  <si>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</si>
  <si>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</si>
  <si>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</si>
  <si>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</si>
  <si>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</si>
  <si>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</si>
  <si>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北塩原村</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</si>
  <si>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</si>
  <si>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</si>
  <si>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</si>
  <si>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</si>
  <si>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</si>
  <si>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</si>
  <si>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</si>
  <si>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</si>
  <si>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</si>
  <si>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</si>
  <si>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</si>
  <si>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</si>
  <si>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</si>
  <si>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</si>
  <si>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</si>
  <si>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</si>
  <si>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</si>
  <si>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簡易排水事業の財源は、料金収入、一般会計繰入金、前年度の繰越金のみで、事業規模も小さいため数値への影響が大きい。また、令和２年度は、新型コロナウイルス感染症の影響から観光客の減少に伴って料金収入が減少し、経費回収率が低くなった。</t>
    <rPh sb="0" eb="2">
      <t>カンイ</t>
    </rPh>
    <rPh sb="2" eb="4">
      <t>ハイスイ</t>
    </rPh>
    <rPh sb="4" eb="6">
      <t>ジギョウ</t>
    </rPh>
    <rPh sb="7" eb="9">
      <t>ザイゲン</t>
    </rPh>
    <rPh sb="11" eb="13">
      <t>リョウキン</t>
    </rPh>
    <rPh sb="13" eb="15">
      <t>シュウニュウ</t>
    </rPh>
    <rPh sb="16" eb="18">
      <t>イッパン</t>
    </rPh>
    <rPh sb="18" eb="20">
      <t>カイケイ</t>
    </rPh>
    <rPh sb="20" eb="22">
      <t>クリイレ</t>
    </rPh>
    <rPh sb="22" eb="23">
      <t>キン</t>
    </rPh>
    <rPh sb="24" eb="27">
      <t>ゼンネンド</t>
    </rPh>
    <rPh sb="28" eb="30">
      <t>クリコシ</t>
    </rPh>
    <rPh sb="30" eb="31">
      <t>キン</t>
    </rPh>
    <rPh sb="35" eb="37">
      <t>ジギョウ</t>
    </rPh>
    <rPh sb="37" eb="39">
      <t>キボ</t>
    </rPh>
    <rPh sb="40" eb="41">
      <t>チイ</t>
    </rPh>
    <rPh sb="45" eb="47">
      <t>スウチ</t>
    </rPh>
    <rPh sb="49" eb="51">
      <t>エイキョウ</t>
    </rPh>
    <rPh sb="52" eb="53">
      <t>オオ</t>
    </rPh>
    <rPh sb="59" eb="61">
      <t>レイワ</t>
    </rPh>
    <rPh sb="62" eb="64">
      <t>ネンド</t>
    </rPh>
    <rPh sb="66" eb="68">
      <t>シンガタ</t>
    </rPh>
    <rPh sb="75" eb="78">
      <t>カンセンショウ</t>
    </rPh>
    <rPh sb="79" eb="81">
      <t>エイキョウ</t>
    </rPh>
    <rPh sb="83" eb="86">
      <t>カンコウキャク</t>
    </rPh>
    <rPh sb="87" eb="89">
      <t>ゲンショウ</t>
    </rPh>
    <rPh sb="90" eb="91">
      <t>トモナ</t>
    </rPh>
    <rPh sb="93" eb="95">
      <t>リョウキン</t>
    </rPh>
    <rPh sb="95" eb="97">
      <t>シュウニュウ</t>
    </rPh>
    <rPh sb="98" eb="100">
      <t>ゲンショウ</t>
    </rPh>
    <rPh sb="102" eb="104">
      <t>ケイヒ</t>
    </rPh>
    <rPh sb="104" eb="106">
      <t>カイシュウ</t>
    </rPh>
    <rPh sb="106" eb="107">
      <t>リツ</t>
    </rPh>
    <rPh sb="108" eb="109">
      <t>ヒク</t>
    </rPh>
    <phoneticPr fontId="4"/>
  </si>
  <si>
    <t>現在は、大規模な修繕工事の予定はないが、使用開始から20年以上経過しているため、施設等の状況を把握し計画的に管理していく必要がある。</t>
    <rPh sb="0" eb="2">
      <t>ゲンザイ</t>
    </rPh>
    <rPh sb="4" eb="7">
      <t>ダイキボ</t>
    </rPh>
    <rPh sb="8" eb="10">
      <t>シュウゼン</t>
    </rPh>
    <rPh sb="10" eb="12">
      <t>コウジ</t>
    </rPh>
    <rPh sb="13" eb="15">
      <t>ヨテイ</t>
    </rPh>
    <rPh sb="20" eb="22">
      <t>シヨウ</t>
    </rPh>
    <rPh sb="22" eb="24">
      <t>カイシ</t>
    </rPh>
    <rPh sb="28" eb="29">
      <t>ネン</t>
    </rPh>
    <rPh sb="29" eb="31">
      <t>イジョウ</t>
    </rPh>
    <rPh sb="31" eb="33">
      <t>ケイカ</t>
    </rPh>
    <rPh sb="40" eb="42">
      <t>シセツ</t>
    </rPh>
    <rPh sb="42" eb="43">
      <t>トウ</t>
    </rPh>
    <rPh sb="44" eb="46">
      <t>ジョウキョウ</t>
    </rPh>
    <rPh sb="47" eb="49">
      <t>ハアク</t>
    </rPh>
    <rPh sb="50" eb="52">
      <t>ケイカク</t>
    </rPh>
    <rPh sb="52" eb="53">
      <t>テキ</t>
    </rPh>
    <rPh sb="54" eb="56">
      <t>カンリ</t>
    </rPh>
    <rPh sb="60" eb="62">
      <t>ヒツヨウ</t>
    </rPh>
    <phoneticPr fontId="4"/>
  </si>
  <si>
    <t>簡易排水事業は、規模が小さく料金収入だけでは施設の維持管理ができず一般会計繰入金に頼っている状況。今後の新規加入者を多く望むことはできないため、事業の見直し（料金改定など）と行う必要がある。</t>
    <rPh sb="0" eb="2">
      <t>カンイ</t>
    </rPh>
    <rPh sb="2" eb="4">
      <t>ハイスイ</t>
    </rPh>
    <rPh sb="4" eb="6">
      <t>ジギョウ</t>
    </rPh>
    <rPh sb="8" eb="10">
      <t>キボ</t>
    </rPh>
    <rPh sb="11" eb="12">
      <t>チイ</t>
    </rPh>
    <rPh sb="14" eb="16">
      <t>リョウキン</t>
    </rPh>
    <rPh sb="16" eb="18">
      <t>シュウニュウ</t>
    </rPh>
    <rPh sb="22" eb="24">
      <t>シセツ</t>
    </rPh>
    <rPh sb="25" eb="27">
      <t>イジ</t>
    </rPh>
    <rPh sb="27" eb="29">
      <t>カンリ</t>
    </rPh>
    <rPh sb="33" eb="35">
      <t>イッパン</t>
    </rPh>
    <rPh sb="35" eb="37">
      <t>カイケイ</t>
    </rPh>
    <rPh sb="37" eb="39">
      <t>クリイレ</t>
    </rPh>
    <rPh sb="39" eb="40">
      <t>キン</t>
    </rPh>
    <rPh sb="41" eb="42">
      <t>タヨ</t>
    </rPh>
    <rPh sb="46" eb="48">
      <t>ジョウキョウ</t>
    </rPh>
    <rPh sb="49" eb="51">
      <t>コンゴ</t>
    </rPh>
    <rPh sb="52" eb="54">
      <t>シンキ</t>
    </rPh>
    <rPh sb="54" eb="56">
      <t>カニュウ</t>
    </rPh>
    <rPh sb="56" eb="57">
      <t>シャ</t>
    </rPh>
    <rPh sb="58" eb="59">
      <t>オオ</t>
    </rPh>
    <rPh sb="60" eb="61">
      <t>ノゾ</t>
    </rPh>
    <rPh sb="72" eb="74">
      <t>ジギョウ</t>
    </rPh>
    <rPh sb="75" eb="77">
      <t>ミナオ</t>
    </rPh>
    <rPh sb="79" eb="81">
      <t>リョウキン</t>
    </rPh>
    <rPh sb="81" eb="83">
      <t>カイテイ</t>
    </rPh>
    <rPh sb="87" eb="88">
      <t>オコナ</t>
    </rPh>
    <rPh sb="89" eb="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</si>
</sst>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6-453E-ADC3-89E02C1740E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36-453E-ADC3-89E02C1740E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20</c:v>
                </c:pt>
                <c:pt idx="1">
                  <c:v>20</c:v>
                </c:pt>
                <c:pt idx="2">
                  <c:v>17.5</c:v>
                </c:pt>
                <c:pt idx="3">
                  <c:v>17.5</c:v>
                </c:pt>
                <c:pt idx="4">
                  <c:v>20</c:v>
                </c:pt>
              </c:numCache>
            </c:numRef>
          </c:val>
          <c:extLst>
            <c:ext xmlns:c16="http://schemas.microsoft.com/office/drawing/2014/chart" uri="{C3380CC4-5D6E-409C-BE32-E72D297353CC}">
              <c16:uniqueId val="{00000000-6294-44EB-BAE7-B321177B53AB}"/>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27.55</c:v>
                </c:pt>
                <c:pt idx="1">
                  <c:v>27.26</c:v>
                </c:pt>
                <c:pt idx="2">
                  <c:v>27.09</c:v>
                </c:pt>
                <c:pt idx="3">
                  <c:v>26.64</c:v>
                </c:pt>
                <c:pt idx="4">
                  <c:v>26.11</c:v>
                </c:pt>
              </c:numCache>
            </c:numRef>
          </c:val>
          <c:smooth val="0"/>
          <c:extLst>
            <c:ext xmlns:c16="http://schemas.microsoft.com/office/drawing/2014/chart" uri="{C3380CC4-5D6E-409C-BE32-E72D297353CC}">
              <c16:uniqueId val="{00000001-6294-44EB-BAE7-B321177B53AB}"/>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93.94</c:v>
                </c:pt>
                <c:pt idx="1">
                  <c:v>88</c:v>
                </c:pt>
                <c:pt idx="2">
                  <c:v>87.5</c:v>
                </c:pt>
                <c:pt idx="3">
                  <c:v>88.89</c:v>
                </c:pt>
                <c:pt idx="4">
                  <c:v>88.89</c:v>
                </c:pt>
              </c:numCache>
            </c:numRef>
          </c:val>
          <c:extLst>
            <c:ext xmlns:c16="http://schemas.microsoft.com/office/drawing/2014/chart" uri="{C3380CC4-5D6E-409C-BE32-E72D297353CC}">
              <c16:uniqueId val="{00000000-F8FD-45D0-8E08-74A10DF2415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94.87</c:v>
                </c:pt>
                <c:pt idx="1">
                  <c:v>94.93</c:v>
                </c:pt>
                <c:pt idx="2">
                  <c:v>95.1</c:v>
                </c:pt>
                <c:pt idx="3">
                  <c:v>95.52</c:v>
                </c:pt>
                <c:pt idx="4">
                  <c:v>94.97</c:v>
                </c:pt>
              </c:numCache>
            </c:numRef>
          </c:val>
          <c:smooth val="0"/>
          <c:extLst>
            <c:ext xmlns:c16="http://schemas.microsoft.com/office/drawing/2014/chart" uri="{C3380CC4-5D6E-409C-BE32-E72D297353CC}">
              <c16:uniqueId val="{00000001-F8FD-45D0-8E08-74A10DF2415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99.9</c:v>
                </c:pt>
                <c:pt idx="1">
                  <c:v>100.83</c:v>
                </c:pt>
                <c:pt idx="2">
                  <c:v>99.14</c:v>
                </c:pt>
                <c:pt idx="3">
                  <c:v>99.51</c:v>
                </c:pt>
                <c:pt idx="4">
                  <c:v>100.34</c:v>
                </c:pt>
              </c:numCache>
            </c:numRef>
          </c:val>
          <c:extLst>
            <c:ext xmlns:c16="http://schemas.microsoft.com/office/drawing/2014/chart" uri="{C3380CC4-5D6E-409C-BE32-E72D297353CC}">
              <c16:uniqueId val="{00000000-FF80-4DCC-A97A-3D5B419D97A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80-4DCC-A97A-3D5B419D97A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666-4899-8868-27363992D30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666-4899-8868-27363992D30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E3-4226-A100-F2EDE8A3F9F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E3-4226-A100-F2EDE8A3F9F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CE4-4522-B0F7-E547E705078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CE4-4522-B0F7-E547E705078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F2-442D-987B-634798A6C2D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F2-442D-987B-634798A6C2D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A55-4F26-908C-8B1F033A81C6}"/>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274.07</c:v>
                </c:pt>
                <c:pt idx="1">
                  <c:v>243.02</c:v>
                </c:pt>
                <c:pt idx="2">
                  <c:v>196.19</c:v>
                </c:pt>
                <c:pt idx="3">
                  <c:v>129.4</c:v>
                </c:pt>
                <c:pt idx="4">
                  <c:v>126.26</c:v>
                </c:pt>
              </c:numCache>
            </c:numRef>
          </c:val>
          <c:smooth val="0"/>
          <c:extLst>
            <c:ext xmlns:c16="http://schemas.microsoft.com/office/drawing/2014/chart" uri="{C3380CC4-5D6E-409C-BE32-E72D297353CC}">
              <c16:uniqueId val="{00000001-AA55-4F26-908C-8B1F033A81C6}"/>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10.77</c:v>
                </c:pt>
                <c:pt idx="1">
                  <c:v>13.15</c:v>
                </c:pt>
                <c:pt idx="2">
                  <c:v>21.6</c:v>
                </c:pt>
                <c:pt idx="3">
                  <c:v>19.43</c:v>
                </c:pt>
                <c:pt idx="4">
                  <c:v>15.82</c:v>
                </c:pt>
              </c:numCache>
            </c:numRef>
          </c:val>
          <c:extLst>
            <c:ext xmlns:c16="http://schemas.microsoft.com/office/drawing/2014/chart" uri="{C3380CC4-5D6E-409C-BE32-E72D297353CC}">
              <c16:uniqueId val="{00000000-4230-4E6C-A483-D19FDBA2F6E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37.06</c:v>
                </c:pt>
                <c:pt idx="1">
                  <c:v>41.35</c:v>
                </c:pt>
                <c:pt idx="2">
                  <c:v>39.07</c:v>
                </c:pt>
                <c:pt idx="3">
                  <c:v>38.409999999999997</c:v>
                </c:pt>
                <c:pt idx="4">
                  <c:v>35.869999999999997</c:v>
                </c:pt>
              </c:numCache>
            </c:numRef>
          </c:val>
          <c:smooth val="0"/>
          <c:extLst>
            <c:ext xmlns:c16="http://schemas.microsoft.com/office/drawing/2014/chart" uri="{C3380CC4-5D6E-409C-BE32-E72D297353CC}">
              <c16:uniqueId val="{00000001-4230-4E6C-A483-D19FDBA2F6E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1448.49</c:v>
                </c:pt>
                <c:pt idx="1">
                  <c:v>1145.3800000000001</c:v>
                </c:pt>
                <c:pt idx="2">
                  <c:v>762.2</c:v>
                </c:pt>
                <c:pt idx="3">
                  <c:v>739.05</c:v>
                </c:pt>
                <c:pt idx="4">
                  <c:v>747.59</c:v>
                </c:pt>
              </c:numCache>
            </c:numRef>
          </c:val>
          <c:extLst>
            <c:ext xmlns:c16="http://schemas.microsoft.com/office/drawing/2014/chart" uri="{C3380CC4-5D6E-409C-BE32-E72D297353CC}">
              <c16:uniqueId val="{00000000-C793-47B5-AFA8-45AEEF011000}"/>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514.20000000000005</c:v>
                </c:pt>
                <c:pt idx="1">
                  <c:v>456.7</c:v>
                </c:pt>
                <c:pt idx="2">
                  <c:v>485</c:v>
                </c:pt>
                <c:pt idx="3">
                  <c:v>501.56</c:v>
                </c:pt>
                <c:pt idx="4">
                  <c:v>528.78</c:v>
                </c:pt>
              </c:numCache>
            </c:numRef>
          </c:val>
          <c:smooth val="0"/>
          <c:extLst>
            <c:ext xmlns:c16="http://schemas.microsoft.com/office/drawing/2014/chart" uri="{C3380CC4-5D6E-409C-BE32-E72D297353CC}">
              <c16:uniqueId val="{00000001-C793-47B5-AFA8-45AEEF011000}"/>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【126.26】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【528.78】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AH59"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福島県　北塩原村</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簡易排水</v>
      </c>
      <c r="Q8" s="49"/>
      <c r="R8" s="49"/>
      <c r="S8" s="49"/>
      <c r="T8" s="49"/>
      <c r="U8" s="49"/>
      <c r="V8" s="49"/>
      <c r="W8" s="49" t="str">
        <f>データ!L6</f>
        <v>J2</v>
      </c>
      <c r="X8" s="49"/>
      <c r="Y8" s="49"/>
      <c r="Z8" s="49"/>
      <c r="AA8" s="49"/>
      <c r="AB8" s="49"/>
      <c r="AC8" s="49"/>
      <c r="AD8" s="50" t="str">
        <f>データ!$M$6</f>
        <v>非設置</v>
      </c>
      <c r="AE8" s="50"/>
      <c r="AF8" s="50"/>
      <c r="AG8" s="50"/>
      <c r="AH8" s="50"/>
      <c r="AI8" s="50"/>
      <c r="AJ8" s="50"/>
      <c r="AK8" s="3"/>
      <c r="AL8" s="51">
        <f>データ!S6</f>
        <v>2666</v>
      </c>
      <c r="AM8" s="51"/>
      <c r="AN8" s="51"/>
      <c r="AO8" s="51"/>
      <c r="AP8" s="51"/>
      <c r="AQ8" s="51"/>
      <c r="AR8" s="51"/>
      <c r="AS8" s="51"/>
      <c r="AT8" s="46">
        <f>データ!T6</f>
        <v>234.08</v>
      </c>
      <c r="AU8" s="46"/>
      <c r="AV8" s="46"/>
      <c r="AW8" s="46"/>
      <c r="AX8" s="46"/>
      <c r="AY8" s="46"/>
      <c r="AZ8" s="46"/>
      <c r="BA8" s="46"/>
      <c r="BB8" s="46">
        <f>データ!U6</f>
        <v>11.39</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1.03</v>
      </c>
      <c r="Q10" s="46"/>
      <c r="R10" s="46"/>
      <c r="S10" s="46"/>
      <c r="T10" s="46"/>
      <c r="U10" s="46"/>
      <c r="V10" s="46"/>
      <c r="W10" s="46">
        <f>データ!Q6</f>
        <v>102.4</v>
      </c>
      <c r="X10" s="46"/>
      <c r="Y10" s="46"/>
      <c r="Z10" s="46"/>
      <c r="AA10" s="46"/>
      <c r="AB10" s="46"/>
      <c r="AC10" s="46"/>
      <c r="AD10" s="51">
        <f>データ!R6</f>
        <v>2695</v>
      </c>
      <c r="AE10" s="51"/>
      <c r="AF10" s="51"/>
      <c r="AG10" s="51"/>
      <c r="AH10" s="51"/>
      <c r="AI10" s="51"/>
      <c r="AJ10" s="51"/>
      <c r="AK10" s="2"/>
      <c r="AL10" s="51">
        <f>データ!V6</f>
        <v>27</v>
      </c>
      <c r="AM10" s="51"/>
      <c r="AN10" s="51"/>
      <c r="AO10" s="51"/>
      <c r="AP10" s="51"/>
      <c r="AQ10" s="51"/>
      <c r="AR10" s="51"/>
      <c r="AS10" s="51"/>
      <c r="AT10" s="46">
        <f>データ!W6</f>
        <v>0.08</v>
      </c>
      <c r="AU10" s="46"/>
      <c r="AV10" s="46"/>
      <c r="AW10" s="46"/>
      <c r="AX10" s="46"/>
      <c r="AY10" s="46"/>
      <c r="AZ10" s="46"/>
      <c r="BA10" s="46"/>
      <c r="BB10" s="46">
        <f>データ!X6</f>
        <v>337.5</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115</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【126.26】</v>
      </c>
      <c r="I86" s="26" t="str">
        <f>データ!CA6</f>
        <v>【35.87】</v>
      </c>
      <c r="J86" s="26" t="str">
        <f>データ!CL6</f>
        <v>【528.78】</v>
      </c>
      <c r="K86" s="26" t="str">
        <f>データ!CW6</f>
        <v>【26.11】</v>
      </c>
      <c r="L86" s="26" t="str">
        <f>データ!DH6</f>
        <v>【94.97】</v>
      </c>
      <c r="M86" s="26" t="s">
        <v>44</v>
      </c>
      <c r="N86" s="26" t="s">
        <v>44</v>
      </c>
      <c r="O86" s="26" t="str">
        <f>データ!EO6</f>
        <v>【0.00】</v>
      </c>
    </row>
  </sheetData>
  <sheetProtection algorithmName="SHA-512" hashValue="hng7G0EI4jLTTpiLKoMCISEqapIzRY3e4iI4uErEzPMHKYf0+tji4Tx/JM0sQAJsm7AappGjAese05hiUMh7ew==" saltValue="yaUAQmtS0lKL5/4qg6HhYQ=="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28</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56</v>
      </c>
      <c r="B4" s="30"/>
      <c r="C4" s="30"/>
      <c r="D4" s="30"/>
      <c r="E4" s="30"/>
      <c r="F4" s="30"/>
      <c r="G4" s="30"/>
      <c r="H4" s="80"/>
      <c r="I4" s="81"/>
      <c r="J4" s="81"/>
      <c r="K4" s="81"/>
      <c r="L4" s="81"/>
      <c r="M4" s="81"/>
      <c r="N4" s="81"/>
      <c r="O4" s="81"/>
      <c r="P4" s="81"/>
      <c r="Q4" s="81"/>
      <c r="R4" s="81"/>
      <c r="S4" s="81"/>
      <c r="T4" s="81"/>
      <c r="U4" s="81"/>
      <c r="V4" s="81"/>
      <c r="W4" s="81"/>
      <c r="X4" s="82"/>
      <c r="Y4" s="76" t="s">
        <v>57</v>
      </c>
      <c r="Z4" s="76"/>
      <c r="AA4" s="76"/>
      <c r="AB4" s="76"/>
      <c r="AC4" s="76"/>
      <c r="AD4" s="76"/>
      <c r="AE4" s="76"/>
      <c r="AF4" s="76"/>
      <c r="AG4" s="76"/>
      <c r="AH4" s="76"/>
      <c r="AI4" s="76"/>
      <c r="AJ4" s="76" t="s">
        <v>58</v>
      </c>
      <c r="AK4" s="76"/>
      <c r="AL4" s="76"/>
      <c r="AM4" s="76"/>
      <c r="AN4" s="76"/>
      <c r="AO4" s="76"/>
      <c r="AP4" s="76"/>
      <c r="AQ4" s="76"/>
      <c r="AR4" s="76"/>
      <c r="AS4" s="76"/>
      <c r="AT4" s="76"/>
      <c r="AU4" s="76" t="s">
        <v>59</v>
      </c>
      <c r="AV4" s="76"/>
      <c r="AW4" s="76"/>
      <c r="AX4" s="76"/>
      <c r="AY4" s="76"/>
      <c r="AZ4" s="76"/>
      <c r="BA4" s="76"/>
      <c r="BB4" s="76"/>
      <c r="BC4" s="76"/>
      <c r="BD4" s="76"/>
      <c r="BE4" s="76"/>
      <c r="BF4" s="76" t="s">
        <v>60</v>
      </c>
      <c r="BG4" s="76"/>
      <c r="BH4" s="76"/>
      <c r="BI4" s="76"/>
      <c r="BJ4" s="76"/>
      <c r="BK4" s="76"/>
      <c r="BL4" s="76"/>
      <c r="BM4" s="76"/>
      <c r="BN4" s="76"/>
      <c r="BO4" s="76"/>
      <c r="BP4" s="76"/>
      <c r="BQ4" s="76" t="s">
        <v>61</v>
      </c>
      <c r="BR4" s="76"/>
      <c r="BS4" s="76"/>
      <c r="BT4" s="76"/>
      <c r="BU4" s="76"/>
      <c r="BV4" s="76"/>
      <c r="BW4" s="76"/>
      <c r="BX4" s="76"/>
      <c r="BY4" s="76"/>
      <c r="BZ4" s="76"/>
      <c r="CA4" s="76"/>
      <c r="CB4" s="76" t="s">
        <v>62</v>
      </c>
      <c r="CC4" s="76"/>
      <c r="CD4" s="76"/>
      <c r="CE4" s="76"/>
      <c r="CF4" s="76"/>
      <c r="CG4" s="76"/>
      <c r="CH4" s="76"/>
      <c r="CI4" s="76"/>
      <c r="CJ4" s="76"/>
      <c r="CK4" s="76"/>
      <c r="CL4" s="76"/>
      <c r="CM4" s="76" t="s">
        <v>63</v>
      </c>
      <c r="CN4" s="76"/>
      <c r="CO4" s="76"/>
      <c r="CP4" s="76"/>
      <c r="CQ4" s="76"/>
      <c r="CR4" s="76"/>
      <c r="CS4" s="76"/>
      <c r="CT4" s="76"/>
      <c r="CU4" s="76"/>
      <c r="CV4" s="76"/>
      <c r="CW4" s="76"/>
      <c r="CX4" s="76" t="s">
        <v>64</v>
      </c>
      <c r="CY4" s="76"/>
      <c r="CZ4" s="76"/>
      <c r="DA4" s="76"/>
      <c r="DB4" s="76"/>
      <c r="DC4" s="76"/>
      <c r="DD4" s="76"/>
      <c r="DE4" s="76"/>
      <c r="DF4" s="76"/>
      <c r="DG4" s="76"/>
      <c r="DH4" s="76"/>
      <c r="DI4" s="76" t="s">
        <v>65</v>
      </c>
      <c r="DJ4" s="76"/>
      <c r="DK4" s="76"/>
      <c r="DL4" s="76"/>
      <c r="DM4" s="76"/>
      <c r="DN4" s="76"/>
      <c r="DO4" s="76"/>
      <c r="DP4" s="76"/>
      <c r="DQ4" s="76"/>
      <c r="DR4" s="76"/>
      <c r="DS4" s="76"/>
      <c r="DT4" s="76" t="s">
        <v>66</v>
      </c>
      <c r="DU4" s="76"/>
      <c r="DV4" s="76"/>
      <c r="DW4" s="76"/>
      <c r="DX4" s="76"/>
      <c r="DY4" s="76"/>
      <c r="DZ4" s="76"/>
      <c r="EA4" s="76"/>
      <c r="EB4" s="76"/>
      <c r="EC4" s="76"/>
      <c r="ED4" s="76"/>
      <c r="EE4" s="76" t="s">
        <v>67</v>
      </c>
      <c r="EF4" s="76"/>
      <c r="EG4" s="76"/>
      <c r="EH4" s="76"/>
      <c r="EI4" s="76"/>
      <c r="EJ4" s="76"/>
      <c r="EK4" s="76"/>
      <c r="EL4" s="76"/>
      <c r="EM4" s="76"/>
      <c r="EN4" s="76"/>
      <c r="EO4" s="76"/>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74021</v>
      </c>
      <c r="D6" s="33">
        <f t="shared" si="3"/>
        <v>47</v>
      </c>
      <c r="E6" s="33">
        <f t="shared" si="3"/>
        <v>17</v>
      </c>
      <c r="F6" s="33">
        <f t="shared" si="3"/>
        <v>8</v>
      </c>
      <c r="G6" s="33">
        <f t="shared" si="3"/>
        <v>0</v>
      </c>
      <c r="H6" s="33" t="str">
        <f t="shared" si="3"/>
        <v>福島県　北塩原村</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1.03</v>
      </c>
      <c r="Q6" s="34">
        <f t="shared" si="3"/>
        <v>102.4</v>
      </c>
      <c r="R6" s="34">
        <f t="shared" si="3"/>
        <v>2695</v>
      </c>
      <c r="S6" s="34">
        <f t="shared" si="3"/>
        <v>2666</v>
      </c>
      <c r="T6" s="34">
        <f t="shared" si="3"/>
        <v>234.08</v>
      </c>
      <c r="U6" s="34">
        <f t="shared" si="3"/>
        <v>11.39</v>
      </c>
      <c r="V6" s="34">
        <f t="shared" si="3"/>
        <v>27</v>
      </c>
      <c r="W6" s="34">
        <f t="shared" si="3"/>
        <v>0.08</v>
      </c>
      <c r="X6" s="34">
        <f t="shared" si="3"/>
        <v>337.5</v>
      </c>
      <c r="Y6" s="35">
        <f>IF(Y7="",NA(),Y7)</f>
        <v>99.9</v>
      </c>
      <c r="Z6" s="35">
        <f t="shared" ref="Z6:AH6" si="4">IF(Z7="",NA(),Z7)</f>
        <v>100.83</v>
      </c>
      <c r="AA6" s="35">
        <f t="shared" si="4"/>
        <v>99.14</v>
      </c>
      <c r="AB6" s="35">
        <f t="shared" si="4"/>
        <v>99.51</v>
      </c>
      <c r="AC6" s="35">
        <f t="shared" si="4"/>
        <v>100.34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274.07</v>
      </c>
      <c r="BL6" s="35">
        <f t="shared" si="7"/>
        <v>243.02</v>
      </c>
      <c r="BM6" s="35">
        <f t="shared" si="7"/>
        <v>196.19</v>
      </c>
      <c r="BN6" s="35">
        <f t="shared" si="7"/>
        <v>129.4</v>
      </c>
      <c r="BO6" s="35">
        <f t="shared" si="7"/>
        <v>126.26</v>
      </c>
      <c r="BP6" s="34" t="str">
        <f>IF(BP7="","",IF(BP7="-","【-】","【"&amp;SUBSTITUTE(TEXT(BP7,"#,##0.00"),"-","△")&amp;"】"))</f>
        <v>【126.26】</v>
      </c>
      <c r="BQ6" s="35">
        <f>IF(BQ7="",NA(),BQ7)</f>
        <v>10.77</v>
      </c>
      <c r="BR6" s="35">
        <f t="shared" ref="BR6:BZ6" si="8">IF(BR7="",NA(),BR7)</f>
        <v>13.15</v>
      </c>
      <c r="BS6" s="35">
        <f t="shared" si="8"/>
        <v>21.6</v>
      </c>
      <c r="BT6" s="35">
        <f t="shared" si="8"/>
        <v>19.43</v>
      </c>
      <c r="BU6" s="35">
        <f t="shared" si="8"/>
        <v>15.82</v>
      </c>
      <c r="BV6" s="35">
        <f t="shared" si="8"/>
        <v>37.06</v>
      </c>
      <c r="BW6" s="35">
        <f t="shared" si="8"/>
        <v>41.35</v>
      </c>
      <c r="BX6" s="35">
        <f t="shared" si="8"/>
        <v>39.07</v>
      </c>
      <c r="BY6" s="35">
        <f t="shared" si="8"/>
        <v>38.409999999999997</v>
      </c>
      <c r="BZ6" s="35">
        <f t="shared" si="8"/>
        <v>35.869999999999997</v>
      </c>
      <c r="CA6" s="34" t="str">
        <f>IF(CA7="","",IF(CA7="-","【-】","【"&amp;SUBSTITUTE(TEXT(CA7,"#,##0.00"),"-","△")&amp;"】"))</f>
        <v>【35.87】</v>
      </c>
      <c r="CB6" s="35">
        <f>IF(CB7="",NA(),CB7)</f>
        <v>1448.49</v>
      </c>
      <c r="CC6" s="35">
        <f t="shared" ref="CC6:CK6" si="9">IF(CC7="",NA(),CC7)</f>
        <v>1145.3800000000001</v>
      </c>
      <c r="CD6" s="35">
        <f t="shared" si="9"/>
        <v>762.2</v>
      </c>
      <c r="CE6" s="35">
        <f t="shared" si="9"/>
        <v>739.05</v>
      </c>
      <c r="CF6" s="35">
        <f t="shared" si="9"/>
        <v>747.59</v>
      </c>
      <c r="CG6" s="35">
        <f t="shared" si="9"/>
        <v>514.20000000000005</v>
      </c>
      <c r="CH6" s="35">
        <f t="shared" si="9"/>
        <v>456.7</v>
      </c>
      <c r="CI6" s="35">
        <f t="shared" si="9"/>
        <v>485</v>
      </c>
      <c r="CJ6" s="35">
        <f t="shared" si="9"/>
        <v>501.56</v>
      </c>
      <c r="CK6" s="35">
        <f t="shared" si="9"/>
        <v>528.78</v>
      </c>
      <c r="CL6" s="34" t="str">
        <f>IF(CL7="","",IF(CL7="-","【-】","【"&amp;SUBSTITUTE(TEXT(CL7,"#,##0.00"),"-","△")&amp;"】"))</f>
        <v>【528.78】</v>
      </c>
      <c r="CM6" s="35">
        <f>IF(CM7="",NA(),CM7)</f>
        <v>20</v>
      </c>
      <c r="CN6" s="35">
        <f t="shared" ref="CN6:CV6" si="10">IF(CN7="",NA(),CN7)</f>
        <v>20</v>
      </c>
      <c r="CO6" s="35">
        <f t="shared" si="10"/>
        <v>17.5</v>
      </c>
      <c r="CP6" s="35">
        <f t="shared" si="10"/>
        <v>17.5</v>
      </c>
      <c r="CQ6" s="35">
        <f t="shared" si="10"/>
        <v>20</v>
      </c>
      <c r="CR6" s="35">
        <f t="shared" si="10"/>
        <v>27.55</v>
      </c>
      <c r="CS6" s="35">
        <f t="shared" si="10"/>
        <v>27.26</v>
      </c>
      <c r="CT6" s="35">
        <f t="shared" si="10"/>
        <v>27.09</v>
      </c>
      <c r="CU6" s="35">
        <f t="shared" si="10"/>
        <v>26.64</v>
      </c>
      <c r="CV6" s="35">
        <f t="shared" si="10"/>
        <v>26.11</v>
      </c>
      <c r="CW6" s="34" t="str">
        <f>IF(CW7="","",IF(CW7="-","【-】","【"&amp;SUBSTITUTE(TEXT(CW7,"#,##0.00"),"-","△")&amp;"】"))</f>
        <v>【26.11】</v>
      </c>
      <c r="CX6" s="35">
        <f>IF(CX7="",NA(),CX7)</f>
        <v>93.94</v>
      </c>
      <c r="CY6" s="35">
        <f t="shared" ref="CY6:DG6" si="11">IF(CY7="",NA(),CY7)</f>
        <v>88</v>
      </c>
      <c r="CZ6" s="35">
        <f t="shared" si="11"/>
        <v>87.5</v>
      </c>
      <c r="DA6" s="35">
        <f t="shared" si="11"/>
        <v>88.89</v>
      </c>
      <c r="DB6" s="35">
        <f t="shared" si="11"/>
        <v>88.89</v>
      </c>
      <c r="DC6" s="35">
        <f t="shared" si="11"/>
        <v>94.87</v>
      </c>
      <c r="DD6" s="35">
        <f t="shared" si="11"/>
        <v>94.93</v>
      </c>
      <c r="DE6" s="35">
        <f t="shared" si="11"/>
        <v>95.1</v>
      </c>
      <c r="DF6" s="35">
        <f t="shared" si="11"/>
        <v>95.52</v>
      </c>
      <c r="DG6" s="35">
        <f t="shared" si="11"/>
        <v>94.97</v>
      </c>
      <c r="DH6" s="34" t="str">
        <f>IF(DH7="","",IF(DH7="-","【-】","【"&amp;SUBSTITUTE(TEXT(DH7,"#,##0.00"),"-","△")&amp;"】"))</f>
        <v>【94.97】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2020</v>
      </c>
      <c r="C7" s="37">
        <v>74021</v>
      </c>
      <c r="D7" s="37">
        <v>47</v>
      </c>
      <c r="E7" s="37">
        <v>17</v>
      </c>
      <c r="F7" s="37">
        <v>8</v>
      </c>
      <c r="G7" s="37">
        <v>0</v>
      </c>
      <c r="H7" s="37" t="s">
        <v>97</v>
      </c>
      <c r="I7" s="37" t="s">
        <v>98</v>
      </c>
      <c r="J7" s="37" t="s">
        <v>99</v>
      </c>
      <c r="K7" s="37" t="s">
        <v>100</v>
      </c>
      <c r="L7" s="37" t="s">
        <v>101</v>
      </c>
      <c r="M7" s="37" t="s">
        <v>102</v>
      </c>
      <c r="N7" s="38" t="s">
        <v>103</v>
      </c>
      <c r="O7" s="38" t="s">
        <v>104</v>
      </c>
      <c r="P7" s="38">
        <v>1.03</v>
      </c>
      <c r="Q7" s="38">
        <v>102.4</v>
      </c>
      <c r="R7" s="38">
        <v>2695</v>
      </c>
      <c r="S7" s="38">
        <v>2666</v>
      </c>
      <c r="T7" s="38">
        <v>234.08</v>
      </c>
      <c r="U7" s="38">
        <v>11.39</v>
      </c>
      <c r="V7" s="38">
        <v>27</v>
      </c>
      <c r="W7" s="38">
        <v>0.08</v>
      </c>
      <c r="X7" s="38">
        <v>337.5</v>
      </c>
      <c r="Y7" s="38">
        <v>99.9</v>
      </c>
      <c r="Z7" s="38">
        <v>100.83</v>
      </c>
      <c r="AA7" s="38">
        <v>99.14</v>
      </c>
      <c r="AB7" s="38">
        <v>99.51</v>
      </c>
      <c r="AC7" s="38">
        <v>100.34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274.07</v>
      </c>
      <c r="BL7" s="38">
        <v>243.02</v>
      </c>
      <c r="BM7" s="38">
        <v>196.19</v>
      </c>
      <c r="BN7" s="38">
        <v>129.4</v>
      </c>
      <c r="BO7" s="38">
        <v>126.26</v>
      </c>
      <c r="BP7" s="38">
        <v>126.26</v>
      </c>
      <c r="BQ7" s="38">
        <v>10.77</v>
      </c>
      <c r="BR7" s="38">
        <v>13.15</v>
      </c>
      <c r="BS7" s="38">
        <v>21.6</v>
      </c>
      <c r="BT7" s="38">
        <v>19.43</v>
      </c>
      <c r="BU7" s="38">
        <v>15.82</v>
      </c>
      <c r="BV7" s="38">
        <v>37.06</v>
      </c>
      <c r="BW7" s="38">
        <v>41.35</v>
      </c>
      <c r="BX7" s="38">
        <v>39.07</v>
      </c>
      <c r="BY7" s="38">
        <v>38.409999999999997</v>
      </c>
      <c r="BZ7" s="38">
        <v>35.869999999999997</v>
      </c>
      <c r="CA7" s="38">
        <v>35.869999999999997</v>
      </c>
      <c r="CB7" s="38">
        <v>1448.49</v>
      </c>
      <c r="CC7" s="38">
        <v>1145.3800000000001</v>
      </c>
      <c r="CD7" s="38">
        <v>762.2</v>
      </c>
      <c r="CE7" s="38">
        <v>739.05</v>
      </c>
      <c r="CF7" s="38">
        <v>747.59</v>
      </c>
      <c r="CG7" s="38">
        <v>514.20000000000005</v>
      </c>
      <c r="CH7" s="38">
        <v>456.7</v>
      </c>
      <c r="CI7" s="38">
        <v>485</v>
      </c>
      <c r="CJ7" s="38">
        <v>501.56</v>
      </c>
      <c r="CK7" s="38">
        <v>528.78</v>
      </c>
      <c r="CL7" s="38">
        <v>528.78</v>
      </c>
      <c r="CM7" s="38">
        <v>20</v>
      </c>
      <c r="CN7" s="38">
        <v>20</v>
      </c>
      <c r="CO7" s="38">
        <v>17.5</v>
      </c>
      <c r="CP7" s="38">
        <v>17.5</v>
      </c>
      <c r="CQ7" s="38">
        <v>20</v>
      </c>
      <c r="CR7" s="38">
        <v>27.55</v>
      </c>
      <c r="CS7" s="38">
        <v>27.26</v>
      </c>
      <c r="CT7" s="38">
        <v>27.09</v>
      </c>
      <c r="CU7" s="38">
        <v>26.64</v>
      </c>
      <c r="CV7" s="38">
        <v>26.11</v>
      </c>
      <c r="CW7" s="38">
        <v>26.11</v>
      </c>
      <c r="CX7" s="38">
        <v>93.94</v>
      </c>
      <c r="CY7" s="38">
        <v>88</v>
      </c>
      <c r="CZ7" s="38">
        <v>87.5</v>
      </c>
      <c r="DA7" s="38">
        <v>88.89</v>
      </c>
      <c r="DB7" s="38">
        <v>88.89</v>
      </c>
      <c r="DC7" s="38">
        <v>94.87</v>
      </c>
      <c r="DD7" s="38">
        <v>94.93</v>
      </c>
      <c r="DE7" s="38">
        <v>95.1</v>
      </c>
      <c r="DF7" s="38">
        <v>95.52</v>
      </c>
      <c r="DG7" s="38">
        <v>94.97</v>
      </c>
      <c r="DH7" s="38">
        <v>94.97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